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rfylke-my.sharepoint.com/personal/pal_gunnar_johansen_mrfylke_no/Documents/01 TAKSTER/"/>
    </mc:Choice>
  </mc:AlternateContent>
  <xr:revisionPtr revIDLastSave="935" documentId="13_ncr:1_{285763EA-29A1-4843-AD84-DC22368BF908}" xr6:coauthVersionLast="47" xr6:coauthVersionMax="47" xr10:uidLastSave="{C9F30E37-AD32-4B8D-B08E-D1E02122935A}"/>
  <bookViews>
    <workbookView xWindow="51270" yWindow="240" windowWidth="25290" windowHeight="20520" xr2:uid="{79AA7BC5-1A5C-4B6B-8FE5-F49417FAAD60}"/>
  </bookViews>
  <sheets>
    <sheet name="Skjema for refusjonskrav" sheetId="2" r:id="rId1"/>
    <sheet name="TAKSTER 2025" sheetId="3" r:id="rId2"/>
    <sheet name="Eksempel utfylling" sheetId="5" r:id="rId3"/>
  </sheets>
  <definedNames>
    <definedName name="_xlnm.Print_Area" localSheetId="0">'Skjema for refusjonskrav'!$A$1:$H$69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G21" i="3"/>
  <c r="H21" i="3"/>
  <c r="G35" i="2"/>
  <c r="H35" i="2" s="1"/>
  <c r="G33" i="2"/>
  <c r="H33" i="2" s="1"/>
  <c r="E53" i="5"/>
  <c r="H36" i="5"/>
  <c r="H38" i="5"/>
  <c r="H44" i="5"/>
  <c r="H46" i="5"/>
  <c r="G31" i="5"/>
  <c r="H31" i="5" s="1"/>
  <c r="G32" i="5"/>
  <c r="H32" i="5" s="1"/>
  <c r="G33" i="5"/>
  <c r="H33" i="5" s="1"/>
  <c r="G34" i="5"/>
  <c r="H34" i="5" s="1"/>
  <c r="G35" i="5"/>
  <c r="H35" i="5" s="1"/>
  <c r="G36" i="5"/>
  <c r="G37" i="5"/>
  <c r="H37" i="5" s="1"/>
  <c r="G38" i="5"/>
  <c r="G39" i="5"/>
  <c r="H39" i="5" s="1"/>
  <c r="G40" i="5"/>
  <c r="H40" i="5" s="1"/>
  <c r="G41" i="5"/>
  <c r="H41" i="5" s="1"/>
  <c r="G42" i="5"/>
  <c r="H42" i="5" s="1"/>
  <c r="G43" i="5"/>
  <c r="H43" i="5" s="1"/>
  <c r="G44" i="5"/>
  <c r="G45" i="5"/>
  <c r="H45" i="5" s="1"/>
  <c r="G46" i="5"/>
  <c r="G47" i="5"/>
  <c r="H47" i="5" s="1"/>
  <c r="G48" i="5"/>
  <c r="H48" i="5" s="1"/>
  <c r="G49" i="5"/>
  <c r="H49" i="5" s="1"/>
  <c r="G30" i="5"/>
  <c r="H30" i="5" s="1"/>
  <c r="H30" i="2"/>
  <c r="H98" i="3"/>
  <c r="H115" i="3"/>
  <c r="H116" i="3"/>
  <c r="H117" i="3"/>
  <c r="H24" i="3"/>
  <c r="H62" i="3"/>
  <c r="G62" i="3"/>
  <c r="G18" i="3"/>
  <c r="G22" i="3"/>
  <c r="G23" i="3"/>
  <c r="G24" i="3"/>
  <c r="G25" i="3"/>
  <c r="G26" i="3"/>
  <c r="G27" i="3"/>
  <c r="G28" i="3"/>
  <c r="G29" i="3"/>
  <c r="G33" i="3"/>
  <c r="G36" i="3"/>
  <c r="G37" i="3"/>
  <c r="G38" i="3"/>
  <c r="G39" i="3"/>
  <c r="G40" i="3"/>
  <c r="G41" i="3"/>
  <c r="G42" i="3"/>
  <c r="G43" i="3"/>
  <c r="G44" i="3"/>
  <c r="G45" i="3"/>
  <c r="G48" i="3"/>
  <c r="G49" i="3"/>
  <c r="G50" i="3"/>
  <c r="G51" i="3"/>
  <c r="G52" i="3"/>
  <c r="G53" i="3"/>
  <c r="G54" i="3"/>
  <c r="G55" i="3"/>
  <c r="G56" i="3"/>
  <c r="G57" i="3"/>
  <c r="G58" i="3"/>
  <c r="G59" i="3"/>
  <c r="G60" i="3"/>
  <c r="G61" i="3"/>
  <c r="G64" i="3"/>
  <c r="G65" i="3"/>
  <c r="G68" i="3"/>
  <c r="G69" i="3"/>
  <c r="G70" i="3"/>
  <c r="G71" i="3"/>
  <c r="G72" i="3"/>
  <c r="G73" i="3"/>
  <c r="G74" i="3"/>
  <c r="G75" i="3"/>
  <c r="G76" i="3"/>
  <c r="G77" i="3"/>
  <c r="G78" i="3"/>
  <c r="G79" i="3"/>
  <c r="G80" i="3"/>
  <c r="G81" i="3"/>
  <c r="G82" i="3"/>
  <c r="G83" i="3"/>
  <c r="G84" i="3"/>
  <c r="G85" i="3"/>
  <c r="G86" i="3"/>
  <c r="G87" i="3"/>
  <c r="G88" i="3"/>
  <c r="G89" i="3"/>
  <c r="G91" i="3"/>
  <c r="G94" i="3"/>
  <c r="G95" i="3"/>
  <c r="G96" i="3"/>
  <c r="G97" i="3"/>
  <c r="G98" i="3"/>
  <c r="G112" i="3"/>
  <c r="G113" i="3"/>
  <c r="G114" i="3"/>
  <c r="G115" i="3"/>
  <c r="G116" i="3"/>
  <c r="G117" i="3"/>
  <c r="G121" i="3"/>
  <c r="G122" i="3"/>
  <c r="G123" i="3"/>
  <c r="G124" i="3"/>
  <c r="G125" i="3"/>
  <c r="G126" i="3"/>
  <c r="G127" i="3"/>
  <c r="G128" i="3"/>
  <c r="G129" i="3"/>
  <c r="H22" i="3"/>
  <c r="H23" i="3"/>
  <c r="H25" i="3"/>
  <c r="H26" i="3"/>
  <c r="H27" i="3"/>
  <c r="H28" i="3"/>
  <c r="H29" i="3"/>
  <c r="H33" i="3"/>
  <c r="H36" i="3"/>
  <c r="H37" i="3"/>
  <c r="H38" i="3"/>
  <c r="H39" i="3"/>
  <c r="H40" i="3"/>
  <c r="H41" i="3"/>
  <c r="H42" i="3"/>
  <c r="H43" i="3"/>
  <c r="H44" i="3"/>
  <c r="H45" i="3"/>
  <c r="H48" i="3"/>
  <c r="H49" i="3"/>
  <c r="H50" i="3"/>
  <c r="H51" i="3"/>
  <c r="H52" i="3"/>
  <c r="H53" i="3"/>
  <c r="H54" i="3"/>
  <c r="H55" i="3"/>
  <c r="H56" i="3"/>
  <c r="H57" i="3"/>
  <c r="H58" i="3"/>
  <c r="H59" i="3"/>
  <c r="H60" i="3"/>
  <c r="H61" i="3"/>
  <c r="H68" i="3"/>
  <c r="H69" i="3"/>
  <c r="H70" i="3"/>
  <c r="H71" i="3"/>
  <c r="H72" i="3"/>
  <c r="H73" i="3"/>
  <c r="H74" i="3"/>
  <c r="H75" i="3"/>
  <c r="H76" i="3"/>
  <c r="H77" i="3"/>
  <c r="H78" i="3"/>
  <c r="H79" i="3"/>
  <c r="H80" i="3"/>
  <c r="H81" i="3"/>
  <c r="H82" i="3"/>
  <c r="H83" i="3"/>
  <c r="H84" i="3"/>
  <c r="H85" i="3"/>
  <c r="H86" i="3"/>
  <c r="H87" i="3"/>
  <c r="H88" i="3"/>
  <c r="H89" i="3"/>
  <c r="H94" i="3"/>
  <c r="H95" i="3"/>
  <c r="H96" i="3"/>
  <c r="H97" i="3"/>
  <c r="H112" i="3"/>
  <c r="H113" i="3"/>
  <c r="H114" i="3"/>
  <c r="H121" i="3"/>
  <c r="H122" i="3"/>
  <c r="H123" i="3"/>
  <c r="H124" i="3"/>
  <c r="H125" i="3"/>
  <c r="H126" i="3"/>
  <c r="H127" i="3"/>
  <c r="H128" i="3"/>
  <c r="H129" i="3"/>
  <c r="G32" i="2"/>
  <c r="H32" i="2" s="1"/>
  <c r="E53" i="2"/>
  <c r="G31" i="2"/>
  <c r="H31" i="2" s="1"/>
  <c r="G34" i="2"/>
  <c r="H34" i="2" s="1"/>
  <c r="G36" i="2"/>
  <c r="H36" i="2" s="1"/>
  <c r="G37" i="2"/>
  <c r="H37" i="2" s="1"/>
  <c r="G38" i="2"/>
  <c r="H38" i="2" s="1"/>
  <c r="G39" i="2"/>
  <c r="H39" i="2" s="1"/>
  <c r="G40" i="2"/>
  <c r="H40" i="2" s="1"/>
  <c r="G41" i="2"/>
  <c r="H41" i="2" s="1"/>
  <c r="G42" i="2"/>
  <c r="H42" i="2" s="1"/>
  <c r="G43" i="2"/>
  <c r="H43" i="2" s="1"/>
  <c r="G44" i="2"/>
  <c r="H44" i="2" s="1"/>
  <c r="G45" i="2"/>
  <c r="H45" i="2" s="1"/>
  <c r="G46" i="2"/>
  <c r="H46" i="2" s="1"/>
  <c r="G47" i="2"/>
  <c r="H47" i="2" s="1"/>
  <c r="G48" i="2"/>
  <c r="H48" i="2" s="1"/>
  <c r="G49" i="2"/>
  <c r="H49" i="2" s="1"/>
  <c r="G52" i="2" l="1"/>
  <c r="E21" i="3"/>
  <c r="E68" i="3" l="1"/>
  <c r="E69" i="3"/>
  <c r="E70" i="3"/>
  <c r="E71" i="3"/>
  <c r="E72" i="3"/>
  <c r="E73" i="3"/>
  <c r="E74" i="3"/>
  <c r="E75" i="3"/>
  <c r="E76" i="3"/>
  <c r="E77" i="3"/>
  <c r="E78" i="3"/>
  <c r="E79" i="3"/>
  <c r="E80" i="3"/>
  <c r="E81" i="3"/>
  <c r="E82" i="3"/>
  <c r="E83" i="3"/>
  <c r="E84" i="3"/>
  <c r="E85" i="3"/>
  <c r="E86" i="3"/>
  <c r="E87" i="3"/>
  <c r="E94" i="3"/>
  <c r="E95" i="3"/>
  <c r="E96" i="3"/>
  <c r="E98" i="3"/>
  <c r="E112" i="3"/>
  <c r="E113" i="3"/>
  <c r="E114" i="3"/>
  <c r="E121" i="3"/>
  <c r="E122" i="3"/>
  <c r="E123" i="3"/>
  <c r="E124" i="3"/>
  <c r="E125" i="3"/>
  <c r="E126" i="3"/>
  <c r="E127" i="3"/>
  <c r="E128" i="3"/>
  <c r="E129" i="3"/>
  <c r="E29" i="3" l="1"/>
  <c r="E28" i="3"/>
  <c r="E27" i="3"/>
  <c r="E26" i="3"/>
  <c r="E25" i="3"/>
  <c r="E24" i="3"/>
  <c r="E23" i="3"/>
  <c r="E22" i="3"/>
  <c r="H55" i="5" l="1"/>
  <c r="G52" i="5"/>
  <c r="H55" i="2"/>
</calcChain>
</file>

<file path=xl/sharedStrings.xml><?xml version="1.0" encoding="utf-8"?>
<sst xmlns="http://schemas.openxmlformats.org/spreadsheetml/2006/main" count="230" uniqueCount="196">
  <si>
    <t>Honorartakst</t>
  </si>
  <si>
    <t>Takst-nr.:</t>
  </si>
  <si>
    <t>Refunderes fra Fylkeskommunen:</t>
  </si>
  <si>
    <t xml:space="preserve">SUM - Pasientens egenandel til privat tannlege/tannpleiar: </t>
  </si>
  <si>
    <t>Den offentlege tannhelsetenesta i Møre og Romsdal</t>
  </si>
  <si>
    <t>Automatisk utregning</t>
  </si>
  <si>
    <t>Beløp utbetales kontonummer:</t>
  </si>
  <si>
    <t>Pasientens journalnummer:</t>
  </si>
  <si>
    <t>Pasientens fødselsdato:</t>
  </si>
  <si>
    <t>Organisasjonsnummer:</t>
  </si>
  <si>
    <t>Behandlers navn/ Firmanavn:</t>
  </si>
  <si>
    <t>Sted og dato:</t>
  </si>
  <si>
    <t>Godkjent for utbetaling:</t>
  </si>
  <si>
    <t>Dato:</t>
  </si>
  <si>
    <t>Signatur:</t>
  </si>
  <si>
    <t>Behandlers signatur:</t>
  </si>
  <si>
    <t xml:space="preserve"> </t>
  </si>
  <si>
    <t>Takstnr</t>
  </si>
  <si>
    <t xml:space="preserve">  Tjeneste/behandling</t>
  </si>
  <si>
    <t>Refusjonstakst
Helfo</t>
  </si>
  <si>
    <t xml:space="preserve">Egenandel </t>
  </si>
  <si>
    <t xml:space="preserve">TIMETAKST FOR TJENESTER </t>
  </si>
  <si>
    <t>2*</t>
  </si>
  <si>
    <t>3*</t>
  </si>
  <si>
    <t>Omfattende undersøkelse og diagnostikk hos spesialist</t>
  </si>
  <si>
    <t>Lokal og regional anestesi</t>
  </si>
  <si>
    <t>Taksten kan bare brukes én gang for hver behandlingsseanse.</t>
  </si>
  <si>
    <t>Tilleggstakst ved behandling under lystgassanalgesi</t>
  </si>
  <si>
    <t>Tilleggstakst ved behandling under narkose</t>
  </si>
  <si>
    <t>Opplæring til egenomsorg og forebyggende behandling</t>
  </si>
  <si>
    <t>Preparering og fylling, 1 flate (kl I, III og IV)</t>
  </si>
  <si>
    <t>Preparering og fylling, 2 flater</t>
  </si>
  <si>
    <t>Oppbygging av tannkrone i plastisk materiale</t>
  </si>
  <si>
    <t>Stiftforankring i rotkanal ved fyllingsterapi</t>
  </si>
  <si>
    <t>Non-operativ behandling av kariessykdom</t>
  </si>
  <si>
    <t>Rotfylling av fortenner/hjørnetenner (tann 1 til 3)</t>
  </si>
  <si>
    <t>Rotfylling av premolarer (tann 4 til 5)</t>
  </si>
  <si>
    <t>Rotfylling av molarer (tann 6 til 8)</t>
  </si>
  <si>
    <t>Resinsementert bro</t>
  </si>
  <si>
    <t>Mellom- og ekstensjonsledd ved broarbeid</t>
  </si>
  <si>
    <t>Implantatbasert krone/pilar i bro, inkludert distanse</t>
  </si>
  <si>
    <t>Mellom- og ekstensjonsledd ved implantatbasert broarbeid</t>
  </si>
  <si>
    <t>Dekkprotese</t>
  </si>
  <si>
    <t>Stent ved behandling med tannimplantat</t>
  </si>
  <si>
    <t>Tannteknisk arbeid ved avansert protetikk i særskilte tilfeller</t>
  </si>
  <si>
    <t>Dekkprotese på 2 implantater ved tannløs underkjeve</t>
  </si>
  <si>
    <t>Hel overkjeveprotese</t>
  </si>
  <si>
    <t>Ukomplisert ekstraksjon av tann eller rot</t>
  </si>
  <si>
    <t>Biopsi/eksisjon</t>
  </si>
  <si>
    <t xml:space="preserve">Incisjon av absess </t>
  </si>
  <si>
    <t xml:space="preserve">Fjerning av retinert tann/dyptliggende rot </t>
  </si>
  <si>
    <t>Apicectomi av rot/røtter - premolar/incisiv/canin</t>
  </si>
  <si>
    <t>Apicectomi av rot/røtter - molar</t>
  </si>
  <si>
    <t>Tillegg for rotfylling ved apicectomi premolar/incisiv/canin</t>
  </si>
  <si>
    <t>Tillegg for rotfylling ved apicectomi molar</t>
  </si>
  <si>
    <t>Cystostomi/eksplorasjon</t>
  </si>
  <si>
    <t>Plastisk operasjon av leppebånd/tungebånd</t>
  </si>
  <si>
    <t>Operativ fjerning av spyttstein</t>
  </si>
  <si>
    <t>Plastisk operasjon for lukking av åpning til antrum</t>
  </si>
  <si>
    <t>Operative inngrep med bred åpning til antrum</t>
  </si>
  <si>
    <t>Cystectomi/decortikering</t>
  </si>
  <si>
    <t>Blottleggelse av retinert tann med/uten feste</t>
  </si>
  <si>
    <t>Autotransplantasjon av tann</t>
  </si>
  <si>
    <t>Bløtvevsplastikk</t>
  </si>
  <si>
    <t>Behandling av kjevebrudd</t>
  </si>
  <si>
    <t>Kirurgisk innsetting av tannimplantat - første implantat</t>
  </si>
  <si>
    <t>Kirurgisk innsetting av tannimplantat - per implantat i tillegg</t>
  </si>
  <si>
    <t>2 implantater ved tannløs underkjeve</t>
  </si>
  <si>
    <t>Systematisk behandling av marginal periodontitt</t>
  </si>
  <si>
    <t>Tillegg for kirurgisk inngrep ved behandling av marginal periodontitt</t>
  </si>
  <si>
    <t>Regenerasjonsbehandling ved festetap</t>
  </si>
  <si>
    <t>Tillegg for materiale ved vevsregenerasjon eller tillegg ved bentransplantasjon</t>
  </si>
  <si>
    <t>Fiksering / midlertidig løsning</t>
  </si>
  <si>
    <t>Immediat protese/midlertidig protese/utvidelse av eksisterende protese (refusjonstakst)</t>
  </si>
  <si>
    <t>510 </t>
  </si>
  <si>
    <t>Partiell protese  (refusjonstakst)</t>
  </si>
  <si>
    <t>511 </t>
  </si>
  <si>
    <t>Helprotese  (refusjonstakst)</t>
  </si>
  <si>
    <t>512 </t>
  </si>
  <si>
    <t>Dekkprotese  (refusjonstakst)</t>
  </si>
  <si>
    <t>513 </t>
  </si>
  <si>
    <t>Fast protetikk – per tann som er tapt/trukket  (refusjonstakst)</t>
  </si>
  <si>
    <t>Kirurgisk innsetting av implantat – per implantat  (refusjonstakst)</t>
  </si>
  <si>
    <t>Tillegg for permanent distanse ved implantatforankret protetikk  (refusjonstakst)</t>
  </si>
  <si>
    <t>Kjeveortopedisk rehabilitering ved marginal periodontitt  (refusjonstakst)</t>
  </si>
  <si>
    <t>Injeksjon i kjeveledd</t>
  </si>
  <si>
    <t>Enkel akrylskinne til bruk ved kortisonbehandling, per skinne</t>
  </si>
  <si>
    <t>(Kan benyttes til myke bittskinner - tannteknikerhonorar kommer i tillegg)</t>
  </si>
  <si>
    <t>Tjeneste/behandling:</t>
  </si>
  <si>
    <t>BETALINGSINFORMASJON - Behandler fyller ut:</t>
  </si>
  <si>
    <t>SUM - Som søkes dekket fra fylkeskommunen:</t>
  </si>
  <si>
    <t>For Fylkestannlegens kontor</t>
  </si>
  <si>
    <r>
      <t xml:space="preserve">Skal </t>
    </r>
    <r>
      <rPr>
        <u/>
        <sz val="12"/>
        <color theme="1"/>
        <rFont val="Calibri"/>
        <family val="2"/>
        <scheme val="minor"/>
      </rPr>
      <t>ikke</t>
    </r>
    <r>
      <rPr>
        <sz val="12"/>
        <color theme="1"/>
        <rFont val="Calibri"/>
        <family val="2"/>
        <scheme val="minor"/>
      </rPr>
      <t xml:space="preserve"> fylles ut - administrativt felt internt for fylkestannlegens kontor. </t>
    </r>
  </si>
  <si>
    <t>Kun for Fylkestannlegens kontor</t>
  </si>
  <si>
    <t>Automatisk utregning:</t>
  </si>
  <si>
    <t xml:space="preserve">Veiledning for utfylling av skjema
</t>
  </si>
  <si>
    <t>Tallene som er brukt er eksempler for utregning.</t>
  </si>
  <si>
    <t>TAKSTINFORMASJON - Behandler fyller ut:</t>
  </si>
  <si>
    <t>Behandlers egen takst:</t>
  </si>
  <si>
    <t>Pasientens egenandel:</t>
  </si>
  <si>
    <r>
      <t xml:space="preserve">Behandler fyller ut feltene for </t>
    </r>
    <r>
      <rPr>
        <b/>
        <sz val="12"/>
        <color theme="1"/>
        <rFont val="Calibri"/>
        <family val="2"/>
        <scheme val="minor"/>
      </rPr>
      <t>TAKSTINFORMASJON</t>
    </r>
    <r>
      <rPr>
        <sz val="12"/>
        <color theme="1"/>
        <rFont val="Calibri"/>
        <family val="2"/>
        <scheme val="minor"/>
      </rPr>
      <t xml:space="preserve"> og </t>
    </r>
    <r>
      <rPr>
        <b/>
        <sz val="12"/>
        <color theme="1"/>
        <rFont val="Calibri"/>
        <family val="2"/>
        <scheme val="minor"/>
      </rPr>
      <t>BETALINGSINFORMASJON</t>
    </r>
    <r>
      <rPr>
        <sz val="12"/>
        <color theme="1"/>
        <rFont val="Calibri"/>
        <family val="2"/>
        <scheme val="minor"/>
      </rPr>
      <t xml:space="preserve"> (Gule felt). 
Skjemaet er satt opp med automatisk utregning av pasientens egenandel til tannlege/tannpleier og sum som søkes dekket fra fylkeskommunen (Blå felt).
MERK: Behandler må selv sende inn eventuelt oppgjør til Helfo.</t>
    </r>
  </si>
  <si>
    <t>Pasientens egenandel = (Honorartakst - ev. refusjonstakst fra HELFO) x 0,25</t>
  </si>
  <si>
    <r>
      <t xml:space="preserve">Refunderes fra Fylkeskommunen = Behandler egen takst </t>
    </r>
    <r>
      <rPr>
        <sz val="12"/>
        <color theme="1"/>
        <rFont val="Calibri"/>
        <family val="2"/>
      </rPr>
      <t>-</t>
    </r>
    <r>
      <rPr>
        <sz val="12"/>
        <color theme="1"/>
        <rFont val="Calibri"/>
        <family val="2"/>
        <scheme val="minor"/>
      </rPr>
      <t xml:space="preserve"> ev. refusjonstakst fra HELFO - Pasientens egenandel</t>
    </r>
  </si>
  <si>
    <t xml:space="preserve">SUM - Pasientens egenandel til privat tannlege/tannpleier: </t>
  </si>
  <si>
    <r>
      <t xml:space="preserve">Honorartakst
(fra </t>
    </r>
    <r>
      <rPr>
        <b/>
        <sz val="12"/>
        <color theme="1"/>
        <rFont val="Calibri"/>
        <family val="2"/>
        <scheme val="minor"/>
      </rPr>
      <t>Takster 2024</t>
    </r>
    <r>
      <rPr>
        <sz val="12"/>
        <color theme="1"/>
        <rFont val="Calibri"/>
        <family val="2"/>
        <scheme val="minor"/>
      </rPr>
      <t>):</t>
    </r>
  </si>
  <si>
    <r>
      <t xml:space="preserve">Ev. refusjonstakst fra Helfo
(fra </t>
    </r>
    <r>
      <rPr>
        <b/>
        <sz val="12"/>
        <color theme="1"/>
        <rFont val="Calibri"/>
        <family val="2"/>
        <scheme val="minor"/>
      </rPr>
      <t>Takster 2024</t>
    </r>
    <r>
      <rPr>
        <sz val="12"/>
        <color theme="1"/>
        <rFont val="Calibri"/>
        <family val="2"/>
        <scheme val="minor"/>
      </rPr>
      <t>):</t>
    </r>
  </si>
  <si>
    <t>419*</t>
  </si>
  <si>
    <t>Rekonstruksjon med benvolumsøkning av kjevekam med bentransplantasjon mv.</t>
  </si>
  <si>
    <t>420*</t>
  </si>
  <si>
    <t>421*</t>
  </si>
  <si>
    <t>422*</t>
  </si>
  <si>
    <t>423*</t>
  </si>
  <si>
    <t>424*</t>
  </si>
  <si>
    <t>503*</t>
  </si>
  <si>
    <t>504*</t>
  </si>
  <si>
    <t>514*</t>
  </si>
  <si>
    <t>516*</t>
  </si>
  <si>
    <t>517*</t>
  </si>
  <si>
    <t>SKJEMA - Refusjonskrav for behandling av pasienter mellom 19 - 26 år</t>
  </si>
  <si>
    <r>
      <t xml:space="preserve">Honorartakst
(fra </t>
    </r>
    <r>
      <rPr>
        <b/>
        <sz val="12"/>
        <color theme="1"/>
        <rFont val="Calibri"/>
        <family val="2"/>
        <scheme val="minor"/>
      </rPr>
      <t>Takster 2025</t>
    </r>
    <r>
      <rPr>
        <sz val="12"/>
        <color theme="1"/>
        <rFont val="Calibri"/>
        <family val="2"/>
        <scheme val="minor"/>
      </rPr>
      <t>):</t>
    </r>
  </si>
  <si>
    <r>
      <t xml:space="preserve">Ev. refusjonstakst fra Helfo
(fra </t>
    </r>
    <r>
      <rPr>
        <b/>
        <sz val="12"/>
        <color theme="1"/>
        <rFont val="Calibri"/>
        <family val="2"/>
        <scheme val="minor"/>
      </rPr>
      <t>Takster 2025</t>
    </r>
    <r>
      <rPr>
        <sz val="12"/>
        <color theme="1"/>
        <rFont val="Calibri"/>
        <family val="2"/>
        <scheme val="minor"/>
      </rPr>
      <t>):</t>
    </r>
  </si>
  <si>
    <r>
      <t xml:space="preserve">Tannlegen eller tannpleieren sender refusjonskrav til Fylkestannlegen i Møre og Romsdal. Denne ordningen gjelder inntil videre.
Pasienten skal betale egenandelen direkte til den private behandlaren, men maksimalt 25 prosent av departementets fastsatte honorartakster (Helfo-takst). Dersom pasienten har krav på refusjon, trekkes denne ut før pasientens egenandel beregnes. Dette skjer automatisk i regnearket. Behandler må selv sende inn eventuelt oppgjør til Helfo. Merk at kosmetisk/estetisk tannbehandling ikke dekkes. Tannhelsetjenesten forbeholder seg retten til å avvise krav hvis utført tannbehandling ikke følger Helsedirektoratets veileder "God klinisk praksis i tannhelsetjenesten".
</t>
    </r>
    <r>
      <rPr>
        <b/>
        <sz val="12"/>
        <color theme="1"/>
        <rFont val="Calibri"/>
        <family val="2"/>
        <scheme val="minor"/>
      </rPr>
      <t>Nødvendig dokumentasjon som skal sendes til tannhelsetjenesten:</t>
    </r>
    <r>
      <rPr>
        <sz val="12"/>
        <color theme="1"/>
        <rFont val="Calibri"/>
        <family val="2"/>
        <scheme val="minor"/>
      </rPr>
      <t xml:space="preserve">
    1. Digitalt utfylt refusjonsskjema
    2. Spesifisert faktura
    3. Journalutskrift
Refusjon kan ikke utbetales før vi har mottatt all nødvendig dokumentasjon. 
Skjemaet inneholder automatiske utregninger og </t>
    </r>
    <r>
      <rPr>
        <u/>
        <sz val="12"/>
        <color theme="1"/>
        <rFont val="Calibri"/>
        <family val="2"/>
        <scheme val="minor"/>
      </rPr>
      <t>må fylles ut digitalt</t>
    </r>
    <r>
      <rPr>
        <sz val="12"/>
        <color theme="1"/>
        <rFont val="Calibri"/>
        <family val="2"/>
        <scheme val="minor"/>
      </rPr>
      <t xml:space="preserve">, før det skrives ut og signeres.
Skjema som ikke er korrekt utfylt, blir sendt i retur. 
</t>
    </r>
    <r>
      <rPr>
        <b/>
        <sz val="12"/>
        <color theme="1"/>
        <rFont val="Calibri"/>
        <family val="2"/>
        <scheme val="minor"/>
      </rPr>
      <t>HELFO-takstene for 2025 ligger i egen arkfane, nederst på Excel-vinduet.</t>
    </r>
  </si>
  <si>
    <t>Undersøkelse og diagnostikk hos allmennpraktiserende tannlege og hos tannpleier </t>
  </si>
  <si>
    <t>Undersøkelse og diagnostikk hos spesialist </t>
  </si>
  <si>
    <t>Enkel etterkontroll etter kirurgiske inngrep, periodontal behandling og oralmedisinske undersøkelser</t>
  </si>
  <si>
    <t>Omfattende etterkontroll etter kirurgiske inngrep og oralmedisinske undersøkelser</t>
  </si>
  <si>
    <t>Tilleggstakst for oral premedikasjon</t>
  </si>
  <si>
    <t>Rapportering til Bivirkningsgruppen for odontologiske biomaterialer.</t>
  </si>
  <si>
    <t>Midlertidig fylling/ fiksering</t>
  </si>
  <si>
    <t>Metall/keram innlegg, 1 flate</t>
  </si>
  <si>
    <t>Metall/keram innlegg, 2 flater</t>
  </si>
  <si>
    <t>Metall/keram innlegg, 3 flater og skallfasetter/laminater</t>
  </si>
  <si>
    <t>Metall/keram fremstilt permanent helkrone og metall/keram innlegg med 4 flater eller mer</t>
  </si>
  <si>
    <t>Støpt konus eller rotkappe, inkludert stift og trykk-knappfeste for implantat dekkprotese</t>
  </si>
  <si>
    <t>*308</t>
  </si>
  <si>
    <t>*309</t>
  </si>
  <si>
    <t>Hel over- eller underkjeveprotese</t>
  </si>
  <si>
    <t>Helsett</t>
  </si>
  <si>
    <t>Partiell protese med støpt metallskjellett</t>
  </si>
  <si>
    <t>Rebasering/reparasjon. Enkle trådklammerproteser</t>
  </si>
  <si>
    <t>*315</t>
  </si>
  <si>
    <t>*320</t>
  </si>
  <si>
    <t>Tillegg for materiale for vevsregenerasjon eller tillegg for bentransplantasjon ved kirurgisk innsetting av tannimplantat</t>
  </si>
  <si>
    <t>Studiemodell, per kjeve </t>
  </si>
  <si>
    <t>Soklet artikulerende modell, per sett </t>
  </si>
  <si>
    <t>Pasientfoto, per bilde </t>
  </si>
  <si>
    <t>Undersøkelse, behandling og etterkontroll ved symptomer på temporomandibulær dysfunksjon</t>
  </si>
  <si>
    <t>*706</t>
  </si>
  <si>
    <t>801 </t>
  </si>
  <si>
    <t>Taking av prøver til laboratorieundersøkelser (mikrobiologi, patologi, biokjemi, hematologi og spyttprøver) </t>
  </si>
  <si>
    <t>802 </t>
  </si>
  <si>
    <t>Tannrøntgen, per bilde </t>
  </si>
  <si>
    <t>803 </t>
  </si>
  <si>
    <t>Okklusalrøntgen, per bilde </t>
  </si>
  <si>
    <t>804 </t>
  </si>
  <si>
    <t>Panoramarøntgen (ortopantomografi), per bilde </t>
  </si>
  <si>
    <t>806 </t>
  </si>
  <si>
    <t>Skallerøntgen profil, eventuelt flere plan </t>
  </si>
  <si>
    <t>807 </t>
  </si>
  <si>
    <t>Røntgen ansiktsben/kjeveledd </t>
  </si>
  <si>
    <t>*809</t>
  </si>
  <si>
    <t>CT/MR/ultralyd/sialografi kjeve/ansiktsskjelett inkl. bløtvev </t>
  </si>
  <si>
    <t>Tilleggsserie </t>
  </si>
  <si>
    <t>811 </t>
  </si>
  <si>
    <t>Taking av prøver til mikrobiologisk laboratorieundersøkelse (bakteriell identifikasjon med resistens) </t>
  </si>
  <si>
    <t>*810</t>
  </si>
  <si>
    <t>Preparering og fylling, 3 eller flere flater</t>
  </si>
  <si>
    <t>Ukomplisert ekstraksjon av ytterligere tann eller rot i samme behandlingsseanse</t>
  </si>
  <si>
    <t>TAKSTER FOR TANNBEHANDLING 2025</t>
  </si>
  <si>
    <t>A. Generelle tjenester</t>
  </si>
  <si>
    <t>B. Forebyggende behandling</t>
  </si>
  <si>
    <t>C. Konserverende  og endodontisk behandling</t>
  </si>
  <si>
    <t>D. Protetisk behandling</t>
  </si>
  <si>
    <t>SUM - Refusjon fra Helfo (behandler må selv søke om dette).</t>
  </si>
  <si>
    <t>Rapportering til Bivirkningsgruppe</t>
  </si>
  <si>
    <t>Etterkontroll etter kir.inngrep</t>
  </si>
  <si>
    <t>Undersøkelse og diagnostikk</t>
  </si>
  <si>
    <t>Egenandel og refusjon utregnes i skjema</t>
  </si>
  <si>
    <r>
      <rPr>
        <b/>
        <sz val="12"/>
        <rFont val="Calibri"/>
        <family val="2"/>
        <scheme val="minor"/>
      </rPr>
      <t xml:space="preserve">Tannbehandling </t>
    </r>
    <r>
      <rPr>
        <b/>
        <u/>
        <sz val="12"/>
        <rFont val="Calibri"/>
        <family val="2"/>
        <scheme val="minor"/>
      </rPr>
      <t>uten</t>
    </r>
    <r>
      <rPr>
        <b/>
        <sz val="12"/>
        <rFont val="Calibri"/>
        <family val="2"/>
        <scheme val="minor"/>
      </rPr>
      <t xml:space="preserve"> Helfo refusjon</t>
    </r>
    <r>
      <rPr>
        <sz val="12"/>
        <rFont val="Calibri"/>
        <family val="2"/>
        <scheme val="minor"/>
      </rPr>
      <t xml:space="preserve">
25 % av honorartakst</t>
    </r>
  </si>
  <si>
    <r>
      <rPr>
        <b/>
        <sz val="12"/>
        <rFont val="Calibri"/>
        <family val="2"/>
        <scheme val="minor"/>
      </rPr>
      <t xml:space="preserve">Tannbehandling </t>
    </r>
    <r>
      <rPr>
        <b/>
        <u/>
        <sz val="12"/>
        <rFont val="Calibri"/>
        <family val="2"/>
        <scheme val="minor"/>
      </rPr>
      <t>med</t>
    </r>
    <r>
      <rPr>
        <b/>
        <sz val="12"/>
        <rFont val="Calibri"/>
        <family val="2"/>
        <scheme val="minor"/>
      </rPr>
      <t xml:space="preserve"> Helfo refusjon</t>
    </r>
    <r>
      <rPr>
        <sz val="12"/>
        <rFont val="Calibri"/>
        <family val="2"/>
        <scheme val="minor"/>
      </rPr>
      <t xml:space="preserve">
</t>
    </r>
    <r>
      <rPr>
        <i/>
        <sz val="12"/>
        <rFont val="Calibri"/>
        <family val="2"/>
        <scheme val="minor"/>
      </rPr>
      <t>(25 % av Honorartakst - Refusjonstakst)</t>
    </r>
  </si>
  <si>
    <t>Må legges manuelt inn i skjema.</t>
  </si>
  <si>
    <t>Skjema.vers. 14.01.2025</t>
  </si>
  <si>
    <t>Test</t>
  </si>
  <si>
    <r>
      <rPr>
        <b/>
        <sz val="12"/>
        <color theme="1"/>
        <rFont val="Calibri"/>
        <family val="2"/>
        <scheme val="minor"/>
      </rPr>
      <t>TAKSTINFORMASJON - Behandler fyller ut Kolonne A til E:</t>
    </r>
    <r>
      <rPr>
        <sz val="12"/>
        <color theme="1"/>
        <rFont val="Calibri"/>
        <family val="2"/>
        <scheme val="minor"/>
      </rPr>
      <t xml:space="preserve">
- Kolonne A: Fyll inn takstnummer, ref. HELFO-takster, se fanen Takster 2025 under.
- Kolonne B: Fyll inn type tjeneste/behandling som er gitt.
- Kolonne C: Fyll inn behandlers egen takst.
- Kolonne D: Fyll inn honorartaks, ref HELFO-takster, se fanen Takster 2025 under.
- Kolonne E: Fylles ut ved eventuell HELFO-refusjon, se fanen Takster 2025 under.
- Kolonne G og H (blå felt) blir automatisk utregnet.</t>
    </r>
  </si>
  <si>
    <r>
      <rPr>
        <b/>
        <sz val="12"/>
        <color theme="1"/>
        <rFont val="Calibri"/>
        <family val="2"/>
        <scheme val="minor"/>
      </rPr>
      <t xml:space="preserve">BETALINGSINFORMASJON - Behandler fyller ut </t>
    </r>
    <r>
      <rPr>
        <b/>
        <u/>
        <sz val="12"/>
        <color theme="1"/>
        <rFont val="Calibri"/>
        <family val="2"/>
        <scheme val="minor"/>
      </rPr>
      <t>Rad</t>
    </r>
    <r>
      <rPr>
        <b/>
        <sz val="12"/>
        <color theme="1"/>
        <rFont val="Calibri"/>
        <family val="2"/>
        <scheme val="minor"/>
      </rPr>
      <t xml:space="preserve"> 57 til 64:</t>
    </r>
    <r>
      <rPr>
        <sz val="12"/>
        <color theme="1"/>
        <rFont val="Calibri"/>
        <family val="2"/>
        <scheme val="minor"/>
      </rPr>
      <t xml:space="preserve">
Behandler fyller ut nødvendig pasientinformasjon og behandlers kontoinformasjon hvor godkjent refusjon oversendes.</t>
    </r>
  </si>
  <si>
    <r>
      <t xml:space="preserve">Tannlegen eller tannpleieren sender refusjonskrav til Fylkestannlegen i Møre og Romsdal. Denne ordningen gjelder inntil videre.
Pasienten skal betale egenandelen direkte til den private behandlaren, men maksimalt 25 prosent av departementets fastsatte honorartakster (Helfo-takst). Dersom pasienten har krav på refusjon, trekkes denne ut før pasientens egenandel beregnes. Dette skjer automatisk i regnearket. Behandler må selv sende inn eventuelt oppgjør til Helfo. Merk at kosmetisk/estetisk tannbehandling ikke dekkes. Tannhelsetjenesten forbeholder seg retten til å avvise krav hvis utført tannbehandling ikke følger Helsedirektoratets veileder "God klinisk praksis i tannhelsetjenesten".
</t>
    </r>
    <r>
      <rPr>
        <b/>
        <sz val="12"/>
        <color theme="1"/>
        <rFont val="Calibri"/>
        <family val="2"/>
        <scheme val="minor"/>
      </rPr>
      <t>Nødvendig dokumentasjon som skal sendes til tannhelsetjenesten:</t>
    </r>
    <r>
      <rPr>
        <sz val="12"/>
        <color theme="1"/>
        <rFont val="Calibri"/>
        <family val="2"/>
        <scheme val="minor"/>
      </rPr>
      <t xml:space="preserve">
    1. Digitalt utfylt refusjonsskjema
    2. Spesifisert faktura
    3. Journalutskrift
Refusjon kan ikke utbetales før vi har mottatt all nødvendig dokumentasjon. 
Skjemaet inneholder automatiske utregninger og må fylles ut digitalt, før det skrives ut og signeres.
Skjema som ikke er korrekt utfylt, blir sendt i retur. 
</t>
    </r>
    <r>
      <rPr>
        <b/>
        <sz val="12"/>
        <color theme="1"/>
        <rFont val="Calibri"/>
        <family val="2"/>
        <scheme val="minor"/>
      </rPr>
      <t>HELFO-takstene for 2025 ligger i egen arkfane, nederst på Excel-vinduet.</t>
    </r>
  </si>
  <si>
    <t>Behandler må selv sende refusjonskrav til Helfo.</t>
  </si>
  <si>
    <r>
      <t xml:space="preserve">Takster for tannbehandling 2025
</t>
    </r>
    <r>
      <rPr>
        <sz val="12"/>
        <rFont val="Calibri"/>
        <family val="2"/>
        <scheme val="minor"/>
      </rPr>
      <t>Helsedirektoratet</t>
    </r>
  </si>
  <si>
    <r>
      <t xml:space="preserve">KONTROLLTABELL:
</t>
    </r>
    <r>
      <rPr>
        <sz val="12"/>
        <rFont val="Calibri"/>
        <family val="2"/>
        <scheme val="minor"/>
      </rPr>
      <t>Andel pasienten, 19-26år, betaler til privat tannlege/tannpleier</t>
    </r>
  </si>
  <si>
    <t>E. Kirurgisk behandling</t>
  </si>
  <si>
    <t>F. Periodontal behandling og rehabilitering etter periodontitt</t>
  </si>
  <si>
    <t>G. Kjeveortopedisk behandling*</t>
  </si>
  <si>
    <t>* DEKKES IKKE av den offentlege tannhelsetenesta MRFylke</t>
  </si>
  <si>
    <t>H. Øvrige behandlinger</t>
  </si>
  <si>
    <t>I. Laboratorieprøver og røntgenundersøkelser</t>
  </si>
  <si>
    <t>Skjema.vers. 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</si>
</sst>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kr&quot;\ * #,##0.00_-;\-&quot;kr&quot;\ * #,##0.00_-;_-&quot;kr&quot;\ * &quot;-&quot;??_-;_-@_-"/>
    <numFmt numFmtId="43" formatCode="_-* #,##0.00_-;\-* #,##0.00_-;_-* &quot;-&quot;??_-;_-@_-"/>
    <numFmt numFmtId="164" formatCode="_-* #,##0_-;\-* #,##0_-;_-* &quot;-&quot;??_-;_-@_-"/>
  </numFmts>
  <fonts count="25">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b/>
      <sz val="18"/>
      <color theme="1"/>
      <name val="Calibri"/>
      <family val="2"/>
      <scheme val="minor"/>
    </font>
    <font>
      <b/>
      <sz val="16"/>
      <color theme="1"/>
      <name val="Calibri"/>
      <family val="2"/>
      <scheme val="minor"/>
    </font>
    <font>
      <b/>
      <sz val="11"/>
      <color theme="1"/>
      <name val="Oslo Sans Office"/>
    </font>
    <font>
      <b/>
      <i/>
      <sz val="12"/>
      <name val="Calibri"/>
      <family val="2"/>
      <scheme val="minor"/>
    </font>
    <font>
      <i/>
      <sz val="12"/>
      <color theme="1"/>
      <name val="Calibri"/>
      <family val="2"/>
      <scheme val="minor"/>
    </font>
    <font>
      <u/>
      <sz val="12"/>
      <color theme="1"/>
      <name val="Calibri"/>
      <family val="2"/>
      <scheme val="minor"/>
    </font>
    <font>
      <b/>
      <u/>
      <sz val="12"/>
      <color theme="1"/>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2"/>
      <color theme="1"/>
      <name val="Calibri"/>
      <family val="2"/>
    </font>
    <font>
      <sz val="12"/>
      <color rgb="FF212121"/>
      <name val="Calibri"/>
      <family val="2"/>
      <scheme val="minor"/>
    </font>
    <font>
      <sz val="12"/>
      <color rgb="FFFF0000"/>
      <name val="Calibri"/>
      <family val="2"/>
      <scheme val="minor"/>
    </font>
    <font>
      <sz val="8"/>
      <name val="Calibri"/>
      <family val="2"/>
      <scheme val="minor"/>
    </font>
    <font>
      <b/>
      <sz val="20"/>
      <name val="Calibri"/>
      <family val="2"/>
      <scheme val="minor"/>
    </font>
    <font>
      <b/>
      <i/>
      <sz val="12"/>
      <color theme="1"/>
      <name val="Calibri"/>
      <family val="2"/>
      <scheme val="minor"/>
    </font>
    <font>
      <i/>
      <sz val="12"/>
      <name val="Calibri"/>
      <family val="2"/>
      <scheme val="minor"/>
    </font>
    <font>
      <b/>
      <u/>
      <sz val="12"/>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6">
    <xf numFmtId="0" fontId="0"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cellStyleXfs>
  <cellXfs count="152">
    <xf numFmtId="0" fontId="0" fillId="0" borderId="0" xfId="0"/>
    <xf numFmtId="0" fontId="4" fillId="0" borderId="0" xfId="0" applyFont="1"/>
    <xf numFmtId="0" fontId="4" fillId="0" borderId="7"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7" xfId="0" applyFont="1" applyBorder="1" applyAlignment="1">
      <alignment horizontal="center" wrapText="1"/>
    </xf>
    <xf numFmtId="0" fontId="4" fillId="0" borderId="1"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44" fontId="4" fillId="0" borderId="1" xfId="1" applyFont="1" applyBorder="1"/>
    <xf numFmtId="0" fontId="4" fillId="0" borderId="7" xfId="0" applyFont="1" applyBorder="1"/>
    <xf numFmtId="0" fontId="4" fillId="0" borderId="1" xfId="0" applyFont="1" applyBorder="1"/>
    <xf numFmtId="44" fontId="4" fillId="0" borderId="1" xfId="1" applyFont="1" applyFill="1" applyBorder="1"/>
    <xf numFmtId="0" fontId="4" fillId="3" borderId="10" xfId="0" applyFont="1" applyFill="1" applyBorder="1"/>
    <xf numFmtId="0" fontId="4" fillId="4" borderId="5" xfId="0" applyFont="1" applyFill="1" applyBorder="1"/>
    <xf numFmtId="0" fontId="4" fillId="4" borderId="6" xfId="0" applyFont="1" applyFill="1" applyBorder="1"/>
    <xf numFmtId="0" fontId="4" fillId="4" borderId="12" xfId="0" applyFont="1" applyFill="1" applyBorder="1"/>
    <xf numFmtId="0" fontId="4" fillId="4" borderId="9" xfId="0" applyFont="1" applyFill="1" applyBorder="1"/>
    <xf numFmtId="0" fontId="4" fillId="4" borderId="11" xfId="0" applyFont="1" applyFill="1" applyBorder="1"/>
    <xf numFmtId="0" fontId="4" fillId="4" borderId="8" xfId="0" applyFont="1" applyFill="1" applyBorder="1"/>
    <xf numFmtId="0" fontId="6" fillId="0" borderId="0" xfId="0" applyFont="1" applyAlignment="1">
      <alignment horizontal="right"/>
    </xf>
    <xf numFmtId="0" fontId="4" fillId="5" borderId="1" xfId="0" applyFont="1" applyFill="1" applyBorder="1" applyAlignment="1">
      <alignment horizontal="left" vertical="center"/>
    </xf>
    <xf numFmtId="0" fontId="4" fillId="3" borderId="1" xfId="0" applyFont="1" applyFill="1" applyBorder="1" applyAlignment="1">
      <alignment horizontal="center" wrapText="1"/>
    </xf>
    <xf numFmtId="44" fontId="4" fillId="3" borderId="1" xfId="1" applyFont="1" applyFill="1" applyBorder="1"/>
    <xf numFmtId="0" fontId="4" fillId="3" borderId="1" xfId="0" applyFont="1" applyFill="1" applyBorder="1"/>
    <xf numFmtId="44" fontId="4" fillId="3" borderId="1" xfId="0" applyNumberFormat="1" applyFont="1" applyFill="1" applyBorder="1"/>
    <xf numFmtId="0" fontId="5" fillId="7" borderId="0" xfId="0" applyFont="1" applyFill="1" applyAlignment="1">
      <alignment vertical="top"/>
    </xf>
    <xf numFmtId="0" fontId="4" fillId="7" borderId="0" xfId="0" applyFont="1" applyFill="1" applyAlignment="1">
      <alignment vertical="top"/>
    </xf>
    <xf numFmtId="0" fontId="4" fillId="8" borderId="0" xfId="0" applyFont="1" applyFill="1" applyAlignment="1">
      <alignment vertical="top"/>
    </xf>
    <xf numFmtId="0" fontId="4" fillId="8" borderId="0" xfId="0" applyFont="1" applyFill="1"/>
    <xf numFmtId="0" fontId="10" fillId="8" borderId="0" xfId="0" applyFont="1" applyFill="1" applyAlignment="1">
      <alignment vertical="top"/>
    </xf>
    <xf numFmtId="0" fontId="14" fillId="0" borderId="0" xfId="3" applyFont="1" applyAlignment="1">
      <alignment horizontal="left" vertical="top"/>
    </xf>
    <xf numFmtId="164" fontId="14" fillId="0" borderId="0" xfId="2" applyNumberFormat="1" applyFont="1" applyAlignment="1">
      <alignment horizontal="right" vertical="top"/>
    </xf>
    <xf numFmtId="0" fontId="13" fillId="0" borderId="1" xfId="3" applyFont="1" applyBorder="1" applyAlignment="1">
      <alignment vertical="top"/>
    </xf>
    <xf numFmtId="164" fontId="13" fillId="0" borderId="1" xfId="2" applyNumberFormat="1" applyFont="1" applyBorder="1" applyAlignment="1">
      <alignment horizontal="center" vertical="top" wrapText="1"/>
    </xf>
    <xf numFmtId="164" fontId="14" fillId="2" borderId="1" xfId="2" applyNumberFormat="1" applyFont="1" applyFill="1" applyBorder="1" applyAlignment="1">
      <alignment horizontal="left" vertical="top" wrapText="1"/>
    </xf>
    <xf numFmtId="164" fontId="14" fillId="3" borderId="1" xfId="2" applyNumberFormat="1" applyFont="1" applyFill="1" applyBorder="1" applyAlignment="1">
      <alignment horizontal="left" vertical="top" wrapText="1"/>
    </xf>
    <xf numFmtId="0" fontId="4" fillId="0" borderId="0" xfId="0" applyFont="1" applyAlignment="1">
      <alignment horizontal="center"/>
    </xf>
    <xf numFmtId="0" fontId="4" fillId="0" borderId="0" xfId="0" applyFont="1" applyAlignment="1">
      <alignment horizontal="left" vertical="center"/>
    </xf>
    <xf numFmtId="0" fontId="5" fillId="8" borderId="0" xfId="0" applyFont="1" applyFill="1"/>
    <xf numFmtId="0" fontId="0" fillId="8" borderId="0" xfId="0" applyFill="1" applyAlignment="1">
      <alignment vertical="top"/>
    </xf>
    <xf numFmtId="0" fontId="8" fillId="7" borderId="0" xfId="0" applyFont="1" applyFill="1" applyAlignment="1">
      <alignment vertical="top"/>
    </xf>
    <xf numFmtId="0" fontId="4" fillId="7" borderId="0" xfId="0" applyFont="1" applyFill="1"/>
    <xf numFmtId="0" fontId="1" fillId="0" borderId="1" xfId="0" applyFont="1" applyBorder="1" applyAlignment="1">
      <alignment horizontal="center" wrapText="1"/>
    </xf>
    <xf numFmtId="0" fontId="1" fillId="0" borderId="0" xfId="0" applyFont="1" applyAlignment="1">
      <alignment horizontal="right"/>
    </xf>
    <xf numFmtId="0" fontId="14" fillId="0" borderId="1" xfId="3" applyFont="1" applyBorder="1" applyAlignment="1">
      <alignment horizontal="right" vertical="top"/>
    </xf>
    <xf numFmtId="0" fontId="14" fillId="0" borderId="1" xfId="3" applyFont="1" applyBorder="1" applyAlignment="1">
      <alignment vertical="top" wrapText="1"/>
    </xf>
    <xf numFmtId="0" fontId="13" fillId="0" borderId="1" xfId="3" applyFont="1" applyBorder="1"/>
    <xf numFmtId="164" fontId="13" fillId="0" borderId="1" xfId="2" applyNumberFormat="1" applyFont="1" applyBorder="1" applyAlignment="1">
      <alignment horizontal="center" wrapText="1"/>
    </xf>
    <xf numFmtId="0" fontId="14" fillId="0" borderId="0" xfId="3" applyFont="1" applyAlignment="1">
      <alignment vertical="top"/>
    </xf>
    <xf numFmtId="0" fontId="9" fillId="0" borderId="0" xfId="3" applyFont="1" applyAlignment="1">
      <alignment vertical="top"/>
    </xf>
    <xf numFmtId="0" fontId="9" fillId="0" borderId="1" xfId="3" applyFont="1" applyBorder="1" applyAlignment="1">
      <alignment vertical="top"/>
    </xf>
    <xf numFmtId="3" fontId="14" fillId="0" borderId="1" xfId="2" applyNumberFormat="1" applyFont="1" applyBorder="1" applyAlignment="1">
      <alignment horizontal="right" vertical="top"/>
    </xf>
    <xf numFmtId="164" fontId="14" fillId="2" borderId="1" xfId="2" applyNumberFormat="1" applyFont="1" applyFill="1" applyBorder="1" applyAlignment="1">
      <alignment horizontal="right" vertical="top"/>
    </xf>
    <xf numFmtId="0" fontId="14" fillId="0" borderId="1" xfId="3" applyFont="1" applyBorder="1" applyAlignment="1">
      <alignment vertical="top"/>
    </xf>
    <xf numFmtId="164" fontId="14" fillId="3" borderId="1" xfId="3" applyNumberFormat="1" applyFont="1" applyFill="1" applyBorder="1" applyAlignment="1">
      <alignment vertical="top"/>
    </xf>
    <xf numFmtId="0" fontId="1" fillId="0" borderId="0" xfId="0" applyFont="1" applyAlignment="1">
      <alignment vertical="top"/>
    </xf>
    <xf numFmtId="0" fontId="13" fillId="3" borderId="1" xfId="3" applyFont="1" applyFill="1" applyBorder="1" applyAlignment="1">
      <alignment horizontal="left" vertical="top"/>
    </xf>
    <xf numFmtId="164" fontId="14" fillId="3" borderId="1" xfId="2" applyNumberFormat="1" applyFont="1" applyFill="1" applyBorder="1" applyAlignment="1">
      <alignment horizontal="right" vertical="top"/>
    </xf>
    <xf numFmtId="3" fontId="14" fillId="0" borderId="1" xfId="2" applyNumberFormat="1" applyFont="1" applyFill="1" applyBorder="1" applyAlignment="1">
      <alignment horizontal="right" vertical="top"/>
    </xf>
    <xf numFmtId="0" fontId="14" fillId="0" borderId="1" xfId="2" applyNumberFormat="1" applyFont="1" applyBorder="1" applyAlignment="1">
      <alignment horizontal="right" vertical="top"/>
    </xf>
    <xf numFmtId="164" fontId="14" fillId="0" borderId="1" xfId="2" applyNumberFormat="1" applyFont="1" applyFill="1" applyBorder="1" applyAlignment="1">
      <alignment horizontal="right" vertical="top"/>
    </xf>
    <xf numFmtId="3" fontId="14" fillId="0" borderId="1" xfId="4" applyNumberFormat="1" applyFont="1" applyBorder="1" applyAlignment="1">
      <alignment horizontal="right" vertical="top"/>
    </xf>
    <xf numFmtId="9" fontId="14" fillId="0" borderId="1" xfId="5" applyFont="1" applyBorder="1" applyAlignment="1">
      <alignment horizontal="right" vertical="top"/>
    </xf>
    <xf numFmtId="0" fontId="14" fillId="0" borderId="4" xfId="3" applyFont="1" applyBorder="1" applyAlignment="1">
      <alignment vertical="top" wrapText="1"/>
    </xf>
    <xf numFmtId="3" fontId="14" fillId="0" borderId="4" xfId="2" applyNumberFormat="1" applyFont="1" applyBorder="1" applyAlignment="1">
      <alignment horizontal="right" vertical="top"/>
    </xf>
    <xf numFmtId="3" fontId="18" fillId="0" borderId="0" xfId="0" applyNumberFormat="1" applyFont="1" applyAlignment="1">
      <alignment vertical="top"/>
    </xf>
    <xf numFmtId="0" fontId="14" fillId="0" borderId="1" xfId="3" applyFont="1" applyBorder="1" applyAlignment="1">
      <alignment horizontal="left" vertical="top" wrapText="1"/>
    </xf>
    <xf numFmtId="9" fontId="14" fillId="0" borderId="1" xfId="2" applyNumberFormat="1" applyFont="1" applyBorder="1" applyAlignment="1">
      <alignment horizontal="right" vertical="top"/>
    </xf>
    <xf numFmtId="9" fontId="14" fillId="0" borderId="1" xfId="3" applyNumberFormat="1" applyFont="1" applyBorder="1" applyAlignment="1">
      <alignment vertical="top"/>
    </xf>
    <xf numFmtId="9" fontId="14" fillId="0" borderId="1" xfId="5" applyFont="1" applyFill="1" applyBorder="1" applyAlignment="1">
      <alignment horizontal="right" vertical="top"/>
    </xf>
    <xf numFmtId="3" fontId="14" fillId="0" borderId="0" xfId="3" applyNumberFormat="1" applyFont="1" applyAlignment="1">
      <alignment vertical="top"/>
    </xf>
    <xf numFmtId="0" fontId="14" fillId="2" borderId="0" xfId="3" applyFont="1" applyFill="1" applyAlignment="1">
      <alignment vertical="top"/>
    </xf>
    <xf numFmtId="0" fontId="14" fillId="3" borderId="0" xfId="3" applyFont="1" applyFill="1" applyAlignment="1">
      <alignment vertical="top"/>
    </xf>
    <xf numFmtId="0" fontId="14" fillId="5" borderId="1" xfId="3" applyFont="1" applyFill="1" applyBorder="1" applyAlignment="1">
      <alignment vertical="top"/>
    </xf>
    <xf numFmtId="0" fontId="19" fillId="5" borderId="1" xfId="3" applyFont="1" applyFill="1" applyBorder="1" applyAlignment="1">
      <alignment vertical="top"/>
    </xf>
    <xf numFmtId="164" fontId="14" fillId="5" borderId="1" xfId="2" applyNumberFormat="1" applyFont="1" applyFill="1" applyBorder="1" applyAlignment="1">
      <alignment horizontal="right" vertical="top"/>
    </xf>
    <xf numFmtId="0" fontId="13" fillId="0" borderId="0" xfId="3" applyFont="1" applyAlignment="1">
      <alignment horizontal="left" vertical="top" wrapText="1" readingOrder="1"/>
    </xf>
    <xf numFmtId="0" fontId="15" fillId="0" borderId="0" xfId="3" applyFont="1" applyAlignment="1">
      <alignment vertical="top" readingOrder="1"/>
    </xf>
    <xf numFmtId="0" fontId="16" fillId="0" borderId="0" xfId="3" applyFont="1" applyAlignment="1">
      <alignment vertical="top" readingOrder="1"/>
    </xf>
    <xf numFmtId="0" fontId="13" fillId="3" borderId="3" xfId="3" applyFont="1" applyFill="1" applyBorder="1" applyAlignment="1">
      <alignment horizontal="left" vertical="top"/>
    </xf>
    <xf numFmtId="49" fontId="13" fillId="3" borderId="3" xfId="3" applyNumberFormat="1" applyFont="1" applyFill="1" applyBorder="1" applyAlignment="1">
      <alignment horizontal="left" vertical="top"/>
    </xf>
    <xf numFmtId="0" fontId="14" fillId="0" borderId="0" xfId="3" applyFont="1" applyAlignment="1">
      <alignment vertical="top" wrapText="1"/>
    </xf>
    <xf numFmtId="3" fontId="14" fillId="0" borderId="0" xfId="2" applyNumberFormat="1" applyFont="1" applyFill="1" applyBorder="1" applyAlignment="1">
      <alignment horizontal="right" vertical="top"/>
    </xf>
    <xf numFmtId="0" fontId="5" fillId="3" borderId="2" xfId="0" applyFont="1" applyFill="1" applyBorder="1"/>
    <xf numFmtId="0" fontId="5" fillId="3" borderId="10" xfId="0" applyFont="1" applyFill="1" applyBorder="1"/>
    <xf numFmtId="0" fontId="10" fillId="9" borderId="2" xfId="0" applyFont="1" applyFill="1" applyBorder="1"/>
    <xf numFmtId="0" fontId="10" fillId="9" borderId="10" xfId="0" applyFont="1" applyFill="1" applyBorder="1"/>
    <xf numFmtId="0" fontId="22" fillId="9" borderId="10" xfId="0" applyFont="1" applyFill="1" applyBorder="1"/>
    <xf numFmtId="44" fontId="10" fillId="9" borderId="1" xfId="0" applyNumberFormat="1" applyFont="1" applyFill="1" applyBorder="1"/>
    <xf numFmtId="0" fontId="10" fillId="9" borderId="3" xfId="0" applyFont="1" applyFill="1" applyBorder="1"/>
    <xf numFmtId="44" fontId="5" fillId="3" borderId="1" xfId="0" applyNumberFormat="1" applyFont="1" applyFill="1" applyBorder="1"/>
    <xf numFmtId="44" fontId="4" fillId="0" borderId="0" xfId="0" applyNumberFormat="1" applyFont="1"/>
    <xf numFmtId="164" fontId="13" fillId="0" borderId="1" xfId="2" applyNumberFormat="1" applyFont="1" applyBorder="1" applyAlignment="1">
      <alignment horizontal="center" vertical="center" wrapText="1"/>
    </xf>
    <xf numFmtId="0" fontId="1" fillId="0" borderId="1" xfId="0" applyFont="1" applyBorder="1" applyAlignment="1" applyProtection="1">
      <alignment vertical="center" wrapText="1"/>
      <protection locked="0"/>
    </xf>
    <xf numFmtId="0" fontId="23" fillId="0" borderId="0" xfId="3" applyFont="1" applyAlignment="1">
      <alignment vertical="top"/>
    </xf>
    <xf numFmtId="164" fontId="14" fillId="2" borderId="1" xfId="2" applyNumberFormat="1" applyFont="1" applyFill="1" applyBorder="1" applyAlignment="1">
      <alignment horizontal="left" vertical="top"/>
    </xf>
    <xf numFmtId="164" fontId="23" fillId="2" borderId="1" xfId="2" applyNumberFormat="1" applyFont="1" applyFill="1" applyBorder="1" applyAlignment="1">
      <alignment horizontal="left" vertical="top"/>
    </xf>
    <xf numFmtId="0" fontId="13" fillId="6" borderId="1" xfId="3" applyFont="1" applyFill="1" applyBorder="1" applyAlignment="1">
      <alignment vertical="top"/>
    </xf>
    <xf numFmtId="0" fontId="23" fillId="6" borderId="1" xfId="3" applyFont="1" applyFill="1" applyBorder="1" applyAlignment="1">
      <alignment vertical="top"/>
    </xf>
    <xf numFmtId="0" fontId="14" fillId="3" borderId="1" xfId="2" applyNumberFormat="1" applyFont="1" applyFill="1" applyBorder="1" applyAlignment="1">
      <alignment horizontal="center" vertical="top" wrapText="1"/>
    </xf>
    <xf numFmtId="0" fontId="14" fillId="2" borderId="1" xfId="2" applyNumberFormat="1" applyFont="1" applyFill="1" applyBorder="1" applyAlignment="1">
      <alignment horizontal="center" vertical="top" wrapText="1"/>
    </xf>
    <xf numFmtId="3" fontId="4" fillId="0" borderId="1" xfId="1" applyNumberFormat="1" applyFont="1" applyFill="1" applyBorder="1" applyAlignment="1" applyProtection="1">
      <alignment vertical="top"/>
      <protection locked="0"/>
    </xf>
    <xf numFmtId="3" fontId="4" fillId="0" borderId="1" xfId="1" applyNumberFormat="1" applyFont="1" applyFill="1" applyBorder="1" applyAlignment="1" applyProtection="1">
      <alignment vertical="center"/>
      <protection locked="0"/>
    </xf>
    <xf numFmtId="3" fontId="4" fillId="0" borderId="1" xfId="1" applyNumberFormat="1" applyFont="1" applyBorder="1"/>
    <xf numFmtId="3" fontId="4" fillId="0" borderId="1" xfId="1" applyNumberFormat="1" applyFont="1" applyFill="1" applyBorder="1"/>
    <xf numFmtId="0" fontId="4" fillId="3" borderId="1" xfId="0" applyFont="1" applyFill="1" applyBorder="1" applyAlignment="1">
      <alignment horizontal="center" vertical="center" wrapText="1"/>
    </xf>
    <xf numFmtId="44" fontId="1" fillId="3" borderId="1" xfId="1" applyFont="1" applyFill="1" applyBorder="1"/>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3" borderId="1" xfId="0" applyFont="1" applyFill="1" applyBorder="1" applyAlignment="1">
      <alignment horizontal="center"/>
    </xf>
    <xf numFmtId="0" fontId="5" fillId="5" borderId="1" xfId="0" applyFont="1" applyFill="1" applyBorder="1" applyAlignment="1">
      <alignment horizontal="center"/>
    </xf>
    <xf numFmtId="0" fontId="7" fillId="0" borderId="0" xfId="0" applyFont="1" applyAlignment="1">
      <alignment horizontal="left"/>
    </xf>
    <xf numFmtId="0" fontId="5" fillId="4" borderId="2" xfId="0" applyFont="1" applyFill="1" applyBorder="1" applyAlignment="1">
      <alignment horizontal="center"/>
    </xf>
    <xf numFmtId="0" fontId="5" fillId="4" borderId="10" xfId="0" applyFont="1" applyFill="1" applyBorder="1" applyAlignment="1">
      <alignment horizontal="center"/>
    </xf>
    <xf numFmtId="0" fontId="5" fillId="4" borderId="3" xfId="0" applyFont="1" applyFill="1" applyBorder="1" applyAlignment="1">
      <alignment horizontal="center"/>
    </xf>
    <xf numFmtId="0" fontId="1"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xf>
    <xf numFmtId="0" fontId="5" fillId="5" borderId="2" xfId="0" applyFont="1" applyFill="1" applyBorder="1" applyAlignment="1">
      <alignment horizontal="center"/>
    </xf>
    <xf numFmtId="0" fontId="5" fillId="5" borderId="10" xfId="0" applyFont="1" applyFill="1" applyBorder="1" applyAlignment="1">
      <alignment horizontal="center"/>
    </xf>
    <xf numFmtId="0" fontId="5" fillId="5" borderId="3" xfId="0" applyFont="1" applyFill="1" applyBorder="1" applyAlignment="1">
      <alignment horizontal="center"/>
    </xf>
    <xf numFmtId="0" fontId="13" fillId="3" borderId="2" xfId="3" applyFont="1" applyFill="1" applyBorder="1" applyAlignment="1">
      <alignment horizontal="left" vertical="top"/>
    </xf>
    <xf numFmtId="0" fontId="13" fillId="3" borderId="10" xfId="3" applyFont="1" applyFill="1" applyBorder="1" applyAlignment="1">
      <alignment horizontal="left" vertical="top"/>
    </xf>
    <xf numFmtId="0" fontId="13" fillId="3" borderId="3" xfId="3" applyFont="1" applyFill="1" applyBorder="1" applyAlignment="1">
      <alignment horizontal="left" vertical="top"/>
    </xf>
    <xf numFmtId="0" fontId="21" fillId="0" borderId="0" xfId="3" applyFont="1" applyAlignment="1">
      <alignment horizontal="center" vertical="top"/>
    </xf>
    <xf numFmtId="49" fontId="13" fillId="3" borderId="2" xfId="3" applyNumberFormat="1" applyFont="1" applyFill="1" applyBorder="1" applyAlignment="1">
      <alignment horizontal="left" vertical="top"/>
    </xf>
    <xf numFmtId="49" fontId="13" fillId="3" borderId="10" xfId="3" applyNumberFormat="1" applyFont="1" applyFill="1" applyBorder="1" applyAlignment="1">
      <alignment horizontal="left" vertical="top"/>
    </xf>
    <xf numFmtId="49" fontId="13" fillId="3" borderId="3" xfId="3" applyNumberFormat="1" applyFont="1" applyFill="1" applyBorder="1" applyAlignment="1">
      <alignment horizontal="left" vertical="top"/>
    </xf>
    <xf numFmtId="0" fontId="13" fillId="8" borderId="2" xfId="3" applyFont="1" applyFill="1" applyBorder="1" applyAlignment="1">
      <alignment horizontal="center" vertical="center" wrapText="1"/>
    </xf>
    <xf numFmtId="0" fontId="13" fillId="8" borderId="3" xfId="3" applyFont="1" applyFill="1" applyBorder="1" applyAlignment="1">
      <alignment horizontal="center" vertical="center" wrapText="1"/>
    </xf>
    <xf numFmtId="0" fontId="4" fillId="8" borderId="0" xfId="0" applyFont="1" applyFill="1" applyAlignment="1">
      <alignment horizontal="left" vertical="top" wrapText="1"/>
    </xf>
    <xf numFmtId="0" fontId="1" fillId="8" borderId="0" xfId="0" applyFont="1" applyFill="1" applyAlignment="1">
      <alignment horizontal="left" vertical="top" wrapText="1"/>
    </xf>
    <xf numFmtId="0" fontId="5" fillId="3" borderId="2" xfId="0" applyFont="1" applyFill="1" applyBorder="1" applyAlignment="1">
      <alignment horizontal="left"/>
    </xf>
    <xf numFmtId="0" fontId="5" fillId="3" borderId="10" xfId="0" applyFont="1" applyFill="1" applyBorder="1" applyAlignment="1">
      <alignment horizontal="left"/>
    </xf>
    <xf numFmtId="49" fontId="13" fillId="5" borderId="2" xfId="2" applyNumberFormat="1" applyFont="1" applyFill="1" applyBorder="1" applyAlignment="1">
      <alignment horizontal="center" vertical="center" wrapText="1"/>
    </xf>
    <xf numFmtId="49" fontId="13" fillId="5" borderId="10" xfId="2" applyNumberFormat="1" applyFont="1" applyFill="1" applyBorder="1" applyAlignment="1">
      <alignment horizontal="center" vertical="center"/>
    </xf>
    <xf numFmtId="49" fontId="13" fillId="5" borderId="3" xfId="2" applyNumberFormat="1" applyFont="1" applyFill="1" applyBorder="1" applyAlignment="1">
      <alignment horizontal="center" vertical="center"/>
    </xf>
    <xf numFmtId="0" fontId="14" fillId="0" borderId="0" xfId="3" applyFont="1" applyAlignment="1">
      <alignment horizontal="center" vertical="top"/>
    </xf>
    <xf numFmtId="0" fontId="15" fillId="0" borderId="0" xfId="3" applyFont="1" applyAlignment="1">
      <alignment horizontal="center" vertical="top" readingOrder="1"/>
    </xf>
    <xf numFmtId="0" fontId="16" fillId="0" borderId="0" xfId="3" applyFont="1" applyAlignment="1">
      <alignment horizontal="center" vertical="top" readingOrder="1"/>
    </xf>
    <xf numFmtId="0" fontId="13" fillId="0" borderId="13" xfId="3" applyFont="1" applyBorder="1" applyAlignment="1">
      <alignment horizontal="center"/>
    </xf>
    <xf numFmtId="0" fontId="13" fillId="0" borderId="13" xfId="3" applyFont="1" applyBorder="1" applyAlignment="1">
      <alignment horizontal="center" vertical="top"/>
    </xf>
    <xf numFmtId="0" fontId="9" fillId="0" borderId="14" xfId="3" applyFont="1" applyBorder="1" applyAlignment="1">
      <alignment horizontal="center" vertical="top"/>
    </xf>
    <xf numFmtId="0" fontId="9" fillId="0" borderId="1" xfId="3" applyFont="1" applyBorder="1" applyAlignment="1">
      <alignment horizontal="center" vertical="top"/>
    </xf>
    <xf numFmtId="0" fontId="14" fillId="0" borderId="1" xfId="3" applyFont="1" applyBorder="1" applyAlignment="1">
      <alignment horizontal="center" vertical="top"/>
    </xf>
    <xf numFmtId="49" fontId="13" fillId="0" borderId="1" xfId="3" applyNumberFormat="1" applyFont="1" applyBorder="1" applyAlignment="1">
      <alignment horizontal="center" vertical="top"/>
    </xf>
    <xf numFmtId="49" fontId="14" fillId="0" borderId="1" xfId="3" applyNumberFormat="1" applyFont="1" applyBorder="1" applyAlignment="1">
      <alignment horizontal="center" vertical="top"/>
    </xf>
    <xf numFmtId="0" fontId="13" fillId="0" borderId="1" xfId="3" applyFont="1" applyBorder="1" applyAlignment="1">
      <alignment horizontal="center" vertical="top"/>
    </xf>
    <xf numFmtId="0" fontId="14" fillId="5" borderId="1" xfId="3" applyFont="1" applyFill="1" applyBorder="1" applyAlignment="1">
      <alignment horizontal="center" vertical="top"/>
    </xf>
    <xf numFmtId="0" fontId="14" fillId="3" borderId="1" xfId="2" applyNumberFormat="1" applyFont="1" applyFill="1" applyBorder="1" applyAlignment="1">
      <alignment horizontal="left" vertical="top"/>
    </xf>
    <xf numFmtId="164" fontId="14" fillId="3" borderId="1" xfId="2" applyNumberFormat="1" applyFont="1" applyFill="1" applyBorder="1" applyAlignment="1">
      <alignment horizontal="left" vertical="top"/>
    </xf>
  </cellXfs>
  <cellStyles count="6">
    <cellStyle name="Komma" xfId="4" builtinId="3"/>
    <cellStyle name="Komma 2" xfId="2" xr:uid="{18C2E0F7-AF00-475C-91DF-BEB28379E86F}"/>
    <cellStyle name="Normal" xfId="0" builtinId="0"/>
    <cellStyle name="Normal 2" xfId="3" xr:uid="{F57AC6D5-5C4C-45EB-9134-B29F4BF5F095}"/>
    <cellStyle name="Prosent" xfId="5"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2000375</xdr:colOff>
      <xdr:row>2</xdr:row>
      <xdr:rowOff>188700</xdr:rowOff>
    </xdr:to>
    <xdr:pic>
      <xdr:nvPicPr>
        <xdr:cNvPr id="4" name="Bilde 3">
          <a:extLst>
            <a:ext uri="{FF2B5EF4-FFF2-40B4-BE49-F238E27FC236}">
              <a16:creationId xmlns:a16="http://schemas.microsoft.com/office/drawing/2014/main" id="{7A2FFF0E-36A2-4667-8A64-3E62178365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4715" cy="68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38101</xdr:rowOff>
    </xdr:from>
    <xdr:to>
      <xdr:col>7</xdr:col>
      <xdr:colOff>1495425</xdr:colOff>
      <xdr:row>12</xdr:row>
      <xdr:rowOff>133350</xdr:rowOff>
    </xdr:to>
    <xdr:sp macro="" textlink="">
      <xdr:nvSpPr>
        <xdr:cNvPr id="2" name="TekstSylinder 1">
          <a:extLst>
            <a:ext uri="{FF2B5EF4-FFF2-40B4-BE49-F238E27FC236}">
              <a16:creationId xmlns:a16="http://schemas.microsoft.com/office/drawing/2014/main" id="{0FDB1C5E-98C6-EC0E-7C46-FF3492EAC694}"/>
            </a:ext>
          </a:extLst>
        </xdr:cNvPr>
        <xdr:cNvSpPr txBox="1"/>
      </xdr:nvSpPr>
      <xdr:spPr>
        <a:xfrm>
          <a:off x="38100" y="571501"/>
          <a:ext cx="11934825" cy="2095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kern="1200"/>
            <a:t>Helse- og omsorgsdepartementets vedtatte takster for 2025</a:t>
          </a:r>
        </a:p>
        <a:p>
          <a:r>
            <a:rPr lang="nb-NO" sz="1200" kern="1200"/>
            <a:t>Det er en forutsetning for stønad at pasienten har en tilstand/sykdom som er beskrevet i rundskrivets stønadspunkter 1–15. Til noen takster er det knyttet merknader som er avgjørende for riktig bruk. Takster markert med * kan bare utløses av godkjente spesialister, jf. § 3 i forskrift om stønad til dekning av utgifter til tannbehandling.</a:t>
          </a:r>
        </a:p>
        <a:p>
          <a:endParaRPr lang="nb-NO" sz="1200" kern="1200"/>
        </a:p>
        <a:p>
          <a:r>
            <a:rPr lang="nb-NO" sz="1200" kern="1200"/>
            <a:t>Kolonne C: Honorartakst til Helfo</a:t>
          </a:r>
        </a:p>
        <a:p>
          <a:r>
            <a:rPr lang="nb-NO" sz="1200" kern="1200"/>
            <a:t>Kolonne D: Helfo-refusjon</a:t>
          </a:r>
        </a:p>
        <a:p>
          <a:r>
            <a:rPr lang="nb-NO" sz="1200" kern="1200"/>
            <a:t>Kolonne E: Egenandel pasient</a:t>
          </a:r>
        </a:p>
        <a:p>
          <a:endParaRPr lang="nb-NO" sz="1200" kern="1200"/>
        </a:p>
        <a:p>
          <a:r>
            <a:rPr lang="nb-NO" sz="1200" kern="1200"/>
            <a:t>Kolonne F og G: Tannbehandling 19-26 år</a:t>
          </a:r>
        </a:p>
        <a:p>
          <a:r>
            <a:rPr lang="nb-NO" sz="1200" kern="1200"/>
            <a:t>Pasientens egenbetaling for tannbehandling uten og med Helfo-refusjon. </a:t>
          </a:r>
        </a:p>
        <a:p>
          <a:endParaRPr lang="nb-NO"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xdr:colOff>
      <xdr:row>0</xdr:row>
      <xdr:rowOff>101601</xdr:rowOff>
    </xdr:from>
    <xdr:to>
      <xdr:col>1</xdr:col>
      <xdr:colOff>2162935</xdr:colOff>
      <xdr:row>3</xdr:row>
      <xdr:rowOff>79375</xdr:rowOff>
    </xdr:to>
    <xdr:pic>
      <xdr:nvPicPr>
        <xdr:cNvPr id="5" name="Bilde 4">
          <a:extLst>
            <a:ext uri="{FF2B5EF4-FFF2-40B4-BE49-F238E27FC236}">
              <a16:creationId xmlns:a16="http://schemas.microsoft.com/office/drawing/2014/main" id="{1F11266C-D920-4270-A0C9-C3FAAE4EFF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101601"/>
          <a:ext cx="2495040" cy="688974"/>
        </a:xfrm>
        <a:prstGeom prst="rect">
          <a:avLst/>
        </a:prstGeom>
      </xdr:spPr>
    </xdr:pic>
    <xdr:clientData/>
  </xdr:twoCellAnchor>
  <xdr:twoCellAnchor>
    <xdr:from>
      <xdr:col>0</xdr:col>
      <xdr:colOff>285750</xdr:colOff>
      <xdr:row>29</xdr:row>
      <xdr:rowOff>133350</xdr:rowOff>
    </xdr:from>
    <xdr:to>
      <xdr:col>9</xdr:col>
      <xdr:colOff>9525</xdr:colOff>
      <xdr:row>35</xdr:row>
      <xdr:rowOff>122682</xdr:rowOff>
    </xdr:to>
    <xdr:cxnSp macro="">
      <xdr:nvCxnSpPr>
        <xdr:cNvPr id="7" name="Rett pilkobling 6">
          <a:extLst>
            <a:ext uri="{FF2B5EF4-FFF2-40B4-BE49-F238E27FC236}">
              <a16:creationId xmlns:a16="http://schemas.microsoft.com/office/drawing/2014/main" id="{FFBD47BB-B3C8-A5BF-5E04-48B0F51B112A}"/>
            </a:ext>
          </a:extLst>
        </xdr:cNvPr>
        <xdr:cNvCxnSpPr/>
      </xdr:nvCxnSpPr>
      <xdr:spPr>
        <a:xfrm flipH="1" flipV="1">
          <a:off x="285750" y="6559550"/>
          <a:ext cx="11026775" cy="1170432"/>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1276350</xdr:colOff>
      <xdr:row>32</xdr:row>
      <xdr:rowOff>114300</xdr:rowOff>
    </xdr:from>
    <xdr:to>
      <xdr:col>8</xdr:col>
      <xdr:colOff>752475</xdr:colOff>
      <xdr:row>36</xdr:row>
      <xdr:rowOff>95250</xdr:rowOff>
    </xdr:to>
    <xdr:cxnSp macro="">
      <xdr:nvCxnSpPr>
        <xdr:cNvPr id="9" name="Rett pilkobling 8">
          <a:extLst>
            <a:ext uri="{FF2B5EF4-FFF2-40B4-BE49-F238E27FC236}">
              <a16:creationId xmlns:a16="http://schemas.microsoft.com/office/drawing/2014/main" id="{FC91810B-1621-5CA0-7E19-97386191EED2}"/>
            </a:ext>
          </a:extLst>
        </xdr:cNvPr>
        <xdr:cNvCxnSpPr/>
      </xdr:nvCxnSpPr>
      <xdr:spPr>
        <a:xfrm flipH="1" flipV="1">
          <a:off x="1724025" y="7277100"/>
          <a:ext cx="8172450" cy="7810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35</xdr:row>
      <xdr:rowOff>66675</xdr:rowOff>
    </xdr:from>
    <xdr:to>
      <xdr:col>8</xdr:col>
      <xdr:colOff>742950</xdr:colOff>
      <xdr:row>37</xdr:row>
      <xdr:rowOff>104775</xdr:rowOff>
    </xdr:to>
    <xdr:cxnSp macro="">
      <xdr:nvCxnSpPr>
        <xdr:cNvPr id="12" name="Rett pilkobling 11">
          <a:extLst>
            <a:ext uri="{FF2B5EF4-FFF2-40B4-BE49-F238E27FC236}">
              <a16:creationId xmlns:a16="http://schemas.microsoft.com/office/drawing/2014/main" id="{795D7FC5-07CE-AB79-F72A-D0DB09872966}"/>
            </a:ext>
          </a:extLst>
        </xdr:cNvPr>
        <xdr:cNvCxnSpPr/>
      </xdr:nvCxnSpPr>
      <xdr:spPr>
        <a:xfrm flipH="1" flipV="1">
          <a:off x="3362325" y="7829550"/>
          <a:ext cx="6524625" cy="438150"/>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685800</xdr:colOff>
      <xdr:row>37</xdr:row>
      <xdr:rowOff>123825</xdr:rowOff>
    </xdr:from>
    <xdr:to>
      <xdr:col>8</xdr:col>
      <xdr:colOff>733425</xdr:colOff>
      <xdr:row>38</xdr:row>
      <xdr:rowOff>104775</xdr:rowOff>
    </xdr:to>
    <xdr:cxnSp macro="">
      <xdr:nvCxnSpPr>
        <xdr:cNvPr id="14" name="Rett pilkobling 13">
          <a:extLst>
            <a:ext uri="{FF2B5EF4-FFF2-40B4-BE49-F238E27FC236}">
              <a16:creationId xmlns:a16="http://schemas.microsoft.com/office/drawing/2014/main" id="{7DD7EDC2-1C7C-631E-7687-F8B1932D1A48}"/>
            </a:ext>
          </a:extLst>
        </xdr:cNvPr>
        <xdr:cNvCxnSpPr/>
      </xdr:nvCxnSpPr>
      <xdr:spPr>
        <a:xfrm flipH="1" flipV="1">
          <a:off x="4619625" y="8286750"/>
          <a:ext cx="5257800" cy="180975"/>
        </a:xfrm>
        <a:prstGeom prst="straightConnector1">
          <a:avLst/>
        </a:prstGeom>
        <a:ln w="571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39</xdr:row>
      <xdr:rowOff>114300</xdr:rowOff>
    </xdr:from>
    <xdr:to>
      <xdr:col>8</xdr:col>
      <xdr:colOff>733425</xdr:colOff>
      <xdr:row>40</xdr:row>
      <xdr:rowOff>0</xdr:rowOff>
    </xdr:to>
    <xdr:cxnSp macro="">
      <xdr:nvCxnSpPr>
        <xdr:cNvPr id="17" name="Rett pilkobling 16">
          <a:extLst>
            <a:ext uri="{FF2B5EF4-FFF2-40B4-BE49-F238E27FC236}">
              <a16:creationId xmlns:a16="http://schemas.microsoft.com/office/drawing/2014/main" id="{6AFE96F0-A2D7-C7F4-15DD-27FA75B3C0F4}"/>
            </a:ext>
          </a:extLst>
        </xdr:cNvPr>
        <xdr:cNvCxnSpPr/>
      </xdr:nvCxnSpPr>
      <xdr:spPr>
        <a:xfrm flipH="1">
          <a:off x="5734050" y="8677275"/>
          <a:ext cx="4143375" cy="85725"/>
        </a:xfrm>
        <a:prstGeom prst="straightConnector1">
          <a:avLst/>
        </a:prstGeom>
        <a:ln w="571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55</xdr:row>
      <xdr:rowOff>171450</xdr:rowOff>
    </xdr:from>
    <xdr:to>
      <xdr:col>8</xdr:col>
      <xdr:colOff>409575</xdr:colOff>
      <xdr:row>64</xdr:row>
      <xdr:rowOff>38100</xdr:rowOff>
    </xdr:to>
    <xdr:sp macro="" textlink="">
      <xdr:nvSpPr>
        <xdr:cNvPr id="23" name="Høyre klammeparentes 22">
          <a:extLst>
            <a:ext uri="{FF2B5EF4-FFF2-40B4-BE49-F238E27FC236}">
              <a16:creationId xmlns:a16="http://schemas.microsoft.com/office/drawing/2014/main" id="{E871B6AC-1C54-E9EA-77ED-450723E8567F}"/>
            </a:ext>
          </a:extLst>
        </xdr:cNvPr>
        <xdr:cNvSpPr/>
      </xdr:nvSpPr>
      <xdr:spPr>
        <a:xfrm>
          <a:off x="9153525" y="11534775"/>
          <a:ext cx="400050" cy="166687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b-NO" sz="1100"/>
        </a:p>
      </xdr:txBody>
    </xdr:sp>
    <xdr:clientData/>
  </xdr:twoCellAnchor>
  <xdr:twoCellAnchor>
    <xdr:from>
      <xdr:col>8</xdr:col>
      <xdr:colOff>28575</xdr:colOff>
      <xdr:row>65</xdr:row>
      <xdr:rowOff>142875</xdr:rowOff>
    </xdr:from>
    <xdr:to>
      <xdr:col>8</xdr:col>
      <xdr:colOff>371475</xdr:colOff>
      <xdr:row>69</xdr:row>
      <xdr:rowOff>123825</xdr:rowOff>
    </xdr:to>
    <xdr:sp macro="" textlink="">
      <xdr:nvSpPr>
        <xdr:cNvPr id="24" name="Høyre klammeparentes 23">
          <a:extLst>
            <a:ext uri="{FF2B5EF4-FFF2-40B4-BE49-F238E27FC236}">
              <a16:creationId xmlns:a16="http://schemas.microsoft.com/office/drawing/2014/main" id="{DF57EF1D-5C42-829C-96F9-A65A90323025}"/>
            </a:ext>
          </a:extLst>
        </xdr:cNvPr>
        <xdr:cNvSpPr/>
      </xdr:nvSpPr>
      <xdr:spPr>
        <a:xfrm>
          <a:off x="9172575" y="13506450"/>
          <a:ext cx="342900" cy="7810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E1CF-2B69-4168-A854-5937490F0120}">
  <sheetPr>
    <tabColor theme="0"/>
    <pageSetUpPr fitToPage="1"/>
  </sheetPr>
  <dimension ref="A1:N69"/>
  <sheetViews>
    <sheetView tabSelected="1" workbookViewId="0">
      <selection activeCell="N58" sqref="N58"/>
    </sheetView>
  </sheetViews>
  <sheetFormatPr baseColWidth="10" defaultColWidth="11.42578125" defaultRowHeight="15.75"/>
  <cols>
    <col min="1" max="1" width="6.7109375" style="1" customWidth="1"/>
    <col min="2" max="2" width="33.42578125" style="1" customWidth="1"/>
    <col min="3" max="5" width="18.7109375" style="1" customWidth="1"/>
    <col min="6" max="6" width="3.28515625" style="1" customWidth="1"/>
    <col min="7" max="8" width="18.7109375" style="1" customWidth="1"/>
    <col min="9" max="9" width="11.42578125" style="1"/>
    <col min="10" max="10" width="12.7109375" style="1" bestFit="1" customWidth="1"/>
    <col min="11" max="16384" width="11.42578125" style="1"/>
  </cols>
  <sheetData>
    <row r="1" spans="1:8" ht="23.25">
      <c r="H1" s="19" t="s">
        <v>4</v>
      </c>
    </row>
    <row r="6" spans="1:8" ht="21">
      <c r="A6" s="112" t="s">
        <v>118</v>
      </c>
      <c r="B6" s="112"/>
      <c r="C6" s="112"/>
      <c r="D6" s="112"/>
      <c r="E6" s="112"/>
      <c r="F6" s="112"/>
      <c r="G6" s="112"/>
      <c r="H6" s="112"/>
    </row>
    <row r="8" spans="1:8" ht="15.75" customHeight="1">
      <c r="A8" s="116" t="s">
        <v>121</v>
      </c>
      <c r="B8" s="117"/>
      <c r="C8" s="117"/>
      <c r="D8" s="117"/>
      <c r="E8" s="117"/>
      <c r="F8" s="117"/>
      <c r="G8" s="117"/>
      <c r="H8" s="117"/>
    </row>
    <row r="9" spans="1:8">
      <c r="A9" s="117"/>
      <c r="B9" s="117"/>
      <c r="C9" s="117"/>
      <c r="D9" s="117"/>
      <c r="E9" s="117"/>
      <c r="F9" s="117"/>
      <c r="G9" s="117"/>
      <c r="H9" s="117"/>
    </row>
    <row r="10" spans="1:8">
      <c r="A10" s="117"/>
      <c r="B10" s="117"/>
      <c r="C10" s="117"/>
      <c r="D10" s="117"/>
      <c r="E10" s="117"/>
      <c r="F10" s="117"/>
      <c r="G10" s="117"/>
      <c r="H10" s="117"/>
    </row>
    <row r="11" spans="1:8">
      <c r="A11" s="117"/>
      <c r="B11" s="117"/>
      <c r="C11" s="117"/>
      <c r="D11" s="117"/>
      <c r="E11" s="117"/>
      <c r="F11" s="117"/>
      <c r="G11" s="117"/>
      <c r="H11" s="117"/>
    </row>
    <row r="12" spans="1:8">
      <c r="A12" s="117"/>
      <c r="B12" s="117"/>
      <c r="C12" s="117"/>
      <c r="D12" s="117"/>
      <c r="E12" s="117"/>
      <c r="F12" s="117"/>
      <c r="G12" s="117"/>
      <c r="H12" s="117"/>
    </row>
    <row r="13" spans="1:8">
      <c r="A13" s="117"/>
      <c r="B13" s="117"/>
      <c r="C13" s="117"/>
      <c r="D13" s="117"/>
      <c r="E13" s="117"/>
      <c r="F13" s="117"/>
      <c r="G13" s="117"/>
      <c r="H13" s="117"/>
    </row>
    <row r="14" spans="1:8">
      <c r="A14" s="117"/>
      <c r="B14" s="117"/>
      <c r="C14" s="117"/>
      <c r="D14" s="117"/>
      <c r="E14" s="117"/>
      <c r="F14" s="117"/>
      <c r="G14" s="117"/>
      <c r="H14" s="117"/>
    </row>
    <row r="15" spans="1:8">
      <c r="A15" s="117"/>
      <c r="B15" s="117"/>
      <c r="C15" s="117"/>
      <c r="D15" s="117"/>
      <c r="E15" s="117"/>
      <c r="F15" s="117"/>
      <c r="G15" s="117"/>
      <c r="H15" s="117"/>
    </row>
    <row r="16" spans="1:8">
      <c r="A16" s="117"/>
      <c r="B16" s="117"/>
      <c r="C16" s="117"/>
      <c r="D16" s="117"/>
      <c r="E16" s="117"/>
      <c r="F16" s="117"/>
      <c r="G16" s="117"/>
      <c r="H16" s="117"/>
    </row>
    <row r="17" spans="1:8">
      <c r="A17" s="117"/>
      <c r="B17" s="117"/>
      <c r="C17" s="117"/>
      <c r="D17" s="117"/>
      <c r="E17" s="117"/>
      <c r="F17" s="117"/>
      <c r="G17" s="117"/>
      <c r="H17" s="117"/>
    </row>
    <row r="18" spans="1:8">
      <c r="A18" s="117"/>
      <c r="B18" s="117"/>
      <c r="C18" s="117"/>
      <c r="D18" s="117"/>
      <c r="E18" s="117"/>
      <c r="F18" s="117"/>
      <c r="G18" s="117"/>
      <c r="H18" s="117"/>
    </row>
    <row r="19" spans="1:8">
      <c r="A19" s="117"/>
      <c r="B19" s="117"/>
      <c r="C19" s="117"/>
      <c r="D19" s="117"/>
      <c r="E19" s="117"/>
      <c r="F19" s="117"/>
      <c r="G19" s="117"/>
      <c r="H19" s="117"/>
    </row>
    <row r="20" spans="1:8">
      <c r="A20" s="117"/>
      <c r="B20" s="117"/>
      <c r="C20" s="117"/>
      <c r="D20" s="117"/>
      <c r="E20" s="117"/>
      <c r="F20" s="117"/>
      <c r="G20" s="117"/>
      <c r="H20" s="117"/>
    </row>
    <row r="21" spans="1:8">
      <c r="A21" s="117"/>
      <c r="B21" s="117"/>
      <c r="C21" s="117"/>
      <c r="D21" s="117"/>
      <c r="E21" s="117"/>
      <c r="F21" s="117"/>
      <c r="G21" s="117"/>
      <c r="H21" s="117"/>
    </row>
    <row r="22" spans="1:8">
      <c r="A22" s="117"/>
      <c r="B22" s="117"/>
      <c r="C22" s="117"/>
      <c r="D22" s="117"/>
      <c r="E22" s="117"/>
      <c r="F22" s="117"/>
      <c r="G22" s="117"/>
      <c r="H22" s="117"/>
    </row>
    <row r="23" spans="1:8">
      <c r="A23" s="117"/>
      <c r="B23" s="117"/>
      <c r="C23" s="117"/>
      <c r="D23" s="117"/>
      <c r="E23" s="117"/>
      <c r="F23" s="117"/>
      <c r="G23" s="117"/>
      <c r="H23" s="117"/>
    </row>
    <row r="24" spans="1:8">
      <c r="A24" s="117"/>
      <c r="B24" s="117"/>
      <c r="C24" s="117"/>
      <c r="D24" s="117"/>
      <c r="E24" s="117"/>
      <c r="F24" s="117"/>
      <c r="G24" s="117"/>
      <c r="H24" s="117"/>
    </row>
    <row r="25" spans="1:8">
      <c r="A25" s="117"/>
      <c r="B25" s="117"/>
      <c r="C25" s="117"/>
      <c r="D25" s="117"/>
      <c r="E25" s="117"/>
      <c r="F25" s="117"/>
      <c r="G25" s="117"/>
      <c r="H25" s="117"/>
    </row>
    <row r="26" spans="1:8" ht="8.25" customHeight="1">
      <c r="A26" s="117"/>
      <c r="B26" s="117"/>
      <c r="C26" s="117"/>
      <c r="D26" s="117"/>
      <c r="E26" s="117"/>
      <c r="F26" s="117"/>
      <c r="G26" s="117"/>
      <c r="H26" s="117"/>
    </row>
    <row r="28" spans="1:8">
      <c r="A28" s="111" t="s">
        <v>97</v>
      </c>
      <c r="B28" s="111"/>
      <c r="C28" s="111"/>
      <c r="D28" s="111"/>
      <c r="E28" s="111"/>
      <c r="F28" s="2"/>
      <c r="G28" s="110" t="s">
        <v>5</v>
      </c>
      <c r="H28" s="110"/>
    </row>
    <row r="29" spans="1:8" ht="47.25">
      <c r="A29" s="3" t="s">
        <v>1</v>
      </c>
      <c r="B29" s="4" t="s">
        <v>88</v>
      </c>
      <c r="C29" s="3" t="s">
        <v>98</v>
      </c>
      <c r="D29" s="42" t="s">
        <v>119</v>
      </c>
      <c r="E29" s="42" t="s">
        <v>120</v>
      </c>
      <c r="F29" s="5"/>
      <c r="G29" s="105" t="s">
        <v>99</v>
      </c>
      <c r="H29" s="105" t="s">
        <v>2</v>
      </c>
    </row>
    <row r="30" spans="1:8">
      <c r="A30" s="6"/>
      <c r="B30" s="7"/>
      <c r="C30" s="101"/>
      <c r="D30" s="51"/>
      <c r="E30" s="51"/>
      <c r="F30" s="9"/>
      <c r="G30" s="22">
        <f>IF(((D30-E30)*0.25)&lt;0,0,((D30-E30)*0.25))</f>
        <v>0</v>
      </c>
      <c r="H30" s="22">
        <f>IF((C30-E30-G30)&lt;0,0,(C30-E30-G30))</f>
        <v>0</v>
      </c>
    </row>
    <row r="31" spans="1:8">
      <c r="A31" s="6"/>
      <c r="B31" s="93"/>
      <c r="C31" s="102"/>
      <c r="D31" s="103"/>
      <c r="E31" s="103"/>
      <c r="F31" s="9"/>
      <c r="G31" s="22">
        <f t="shared" ref="G31:G49" si="0">IF(((D31-E31)*0.25)&lt;0,0,((D31-E31)*0.25))</f>
        <v>0</v>
      </c>
      <c r="H31" s="22">
        <f t="shared" ref="H31:H49" si="1">IF((C31-E31-G31)&lt;0,0,(C31-E31-G31))</f>
        <v>0</v>
      </c>
    </row>
    <row r="32" spans="1:8">
      <c r="A32" s="6"/>
      <c r="B32" s="7"/>
      <c r="C32" s="102"/>
      <c r="D32" s="103"/>
      <c r="E32" s="58"/>
      <c r="F32" s="9"/>
      <c r="G32" s="22">
        <f>IF(((D32-E32)*0.25)&lt;0,0,((D32-E32)*0.25))</f>
        <v>0</v>
      </c>
      <c r="H32" s="22">
        <f>IF((C32-E32-G32)&lt;0,0,(C32-E32-G32))</f>
        <v>0</v>
      </c>
    </row>
    <row r="33" spans="1:14">
      <c r="A33" s="44"/>
      <c r="B33" s="45"/>
      <c r="C33" s="102"/>
      <c r="D33" s="51"/>
      <c r="E33" s="103"/>
      <c r="F33" s="9"/>
      <c r="G33" s="22">
        <f>IF(((D33-E33)*0.25)&lt;0,0,((D33-E33)*0.25))</f>
        <v>0</v>
      </c>
      <c r="H33" s="22">
        <f>IF((C33-E33-G33)&lt;0,0,(C33-E33-G33))</f>
        <v>0</v>
      </c>
    </row>
    <row r="34" spans="1:14">
      <c r="A34" s="6"/>
      <c r="B34" s="7"/>
      <c r="C34" s="102"/>
      <c r="D34" s="103"/>
      <c r="E34" s="58"/>
      <c r="F34" s="9"/>
      <c r="G34" s="22">
        <f t="shared" si="0"/>
        <v>0</v>
      </c>
      <c r="H34" s="22">
        <f t="shared" si="1"/>
        <v>0</v>
      </c>
    </row>
    <row r="35" spans="1:14">
      <c r="A35" s="6"/>
      <c r="B35" s="93"/>
      <c r="C35" s="102"/>
      <c r="D35" s="103"/>
      <c r="E35" s="103"/>
      <c r="F35" s="9"/>
      <c r="G35" s="22">
        <f>IF(((D35-E35)*0.25)&lt;0,0,((D35-E35)*0.25))</f>
        <v>0</v>
      </c>
      <c r="H35" s="22">
        <f>IF((C35-E35-G35)&lt;0,0,(C35-E35-G35))</f>
        <v>0</v>
      </c>
    </row>
    <row r="36" spans="1:14">
      <c r="A36" s="10"/>
      <c r="B36" s="10"/>
      <c r="C36" s="104"/>
      <c r="D36" s="103"/>
      <c r="E36" s="103"/>
      <c r="F36" s="9"/>
      <c r="G36" s="22">
        <f t="shared" si="0"/>
        <v>0</v>
      </c>
      <c r="H36" s="22">
        <f t="shared" si="1"/>
        <v>0</v>
      </c>
      <c r="L36" s="81"/>
      <c r="M36" s="82"/>
      <c r="N36" s="82"/>
    </row>
    <row r="37" spans="1:14">
      <c r="A37" s="10"/>
      <c r="B37" s="10"/>
      <c r="C37" s="104"/>
      <c r="D37" s="103"/>
      <c r="E37" s="103"/>
      <c r="F37" s="9"/>
      <c r="G37" s="22">
        <f t="shared" si="0"/>
        <v>0</v>
      </c>
      <c r="H37" s="22">
        <f t="shared" si="1"/>
        <v>0</v>
      </c>
    </row>
    <row r="38" spans="1:14">
      <c r="A38" s="10"/>
      <c r="B38" s="10"/>
      <c r="C38" s="104"/>
      <c r="D38" s="103"/>
      <c r="E38" s="103"/>
      <c r="F38" s="9"/>
      <c r="G38" s="22">
        <f t="shared" si="0"/>
        <v>0</v>
      </c>
      <c r="H38" s="22">
        <f t="shared" si="1"/>
        <v>0</v>
      </c>
    </row>
    <row r="39" spans="1:14">
      <c r="A39" s="10"/>
      <c r="B39" s="10"/>
      <c r="C39" s="104"/>
      <c r="D39" s="103"/>
      <c r="E39" s="103"/>
      <c r="F39" s="9"/>
      <c r="G39" s="22">
        <f t="shared" si="0"/>
        <v>0</v>
      </c>
      <c r="H39" s="22">
        <f t="shared" si="1"/>
        <v>0</v>
      </c>
    </row>
    <row r="40" spans="1:14">
      <c r="A40" s="10"/>
      <c r="B40" s="10"/>
      <c r="C40" s="104"/>
      <c r="D40" s="103"/>
      <c r="E40" s="103"/>
      <c r="F40" s="9"/>
      <c r="G40" s="22">
        <f t="shared" si="0"/>
        <v>0</v>
      </c>
      <c r="H40" s="22">
        <f t="shared" si="1"/>
        <v>0</v>
      </c>
    </row>
    <row r="41" spans="1:14">
      <c r="A41" s="10"/>
      <c r="B41" s="10"/>
      <c r="C41" s="104"/>
      <c r="D41" s="103"/>
      <c r="E41" s="103"/>
      <c r="F41" s="9"/>
      <c r="G41" s="22">
        <f t="shared" si="0"/>
        <v>0</v>
      </c>
      <c r="H41" s="22">
        <f t="shared" si="1"/>
        <v>0</v>
      </c>
    </row>
    <row r="42" spans="1:14">
      <c r="A42" s="10"/>
      <c r="B42" s="10"/>
      <c r="C42" s="104"/>
      <c r="D42" s="103"/>
      <c r="E42" s="103"/>
      <c r="F42" s="9"/>
      <c r="G42" s="22">
        <f t="shared" si="0"/>
        <v>0</v>
      </c>
      <c r="H42" s="22">
        <f t="shared" si="1"/>
        <v>0</v>
      </c>
    </row>
    <row r="43" spans="1:14">
      <c r="A43" s="10"/>
      <c r="B43" s="10"/>
      <c r="C43" s="104"/>
      <c r="D43" s="103"/>
      <c r="E43" s="103"/>
      <c r="F43" s="9"/>
      <c r="G43" s="22">
        <f t="shared" si="0"/>
        <v>0</v>
      </c>
      <c r="H43" s="22">
        <f t="shared" si="1"/>
        <v>0</v>
      </c>
    </row>
    <row r="44" spans="1:14">
      <c r="A44" s="10"/>
      <c r="B44" s="10"/>
      <c r="C44" s="104"/>
      <c r="D44" s="103"/>
      <c r="E44" s="103"/>
      <c r="F44" s="9"/>
      <c r="G44" s="22">
        <f t="shared" si="0"/>
        <v>0</v>
      </c>
      <c r="H44" s="22">
        <f t="shared" si="1"/>
        <v>0</v>
      </c>
    </row>
    <row r="45" spans="1:14">
      <c r="A45" s="10"/>
      <c r="B45" s="10"/>
      <c r="C45" s="104"/>
      <c r="D45" s="103"/>
      <c r="E45" s="103"/>
      <c r="F45" s="9"/>
      <c r="G45" s="22">
        <f t="shared" si="0"/>
        <v>0</v>
      </c>
      <c r="H45" s="22">
        <f t="shared" si="1"/>
        <v>0</v>
      </c>
    </row>
    <row r="46" spans="1:14">
      <c r="A46" s="10"/>
      <c r="B46" s="10"/>
      <c r="C46" s="104"/>
      <c r="D46" s="103"/>
      <c r="E46" s="103"/>
      <c r="F46" s="9"/>
      <c r="G46" s="22">
        <f t="shared" si="0"/>
        <v>0</v>
      </c>
      <c r="H46" s="22">
        <f t="shared" si="1"/>
        <v>0</v>
      </c>
    </row>
    <row r="47" spans="1:14">
      <c r="A47" s="10"/>
      <c r="B47" s="10"/>
      <c r="C47" s="104"/>
      <c r="D47" s="103"/>
      <c r="E47" s="103"/>
      <c r="F47" s="9"/>
      <c r="G47" s="22">
        <f t="shared" si="0"/>
        <v>0</v>
      </c>
      <c r="H47" s="22">
        <f t="shared" si="1"/>
        <v>0</v>
      </c>
    </row>
    <row r="48" spans="1:14">
      <c r="A48" s="10"/>
      <c r="B48" s="10"/>
      <c r="C48" s="104"/>
      <c r="D48" s="103"/>
      <c r="E48" s="103"/>
      <c r="F48" s="9"/>
      <c r="G48" s="22">
        <f t="shared" si="0"/>
        <v>0</v>
      </c>
      <c r="H48" s="22">
        <f t="shared" si="1"/>
        <v>0</v>
      </c>
    </row>
    <row r="49" spans="1:10">
      <c r="A49" s="10"/>
      <c r="B49" s="10"/>
      <c r="C49" s="104"/>
      <c r="D49" s="103"/>
      <c r="E49" s="103"/>
      <c r="F49" s="9"/>
      <c r="G49" s="22">
        <f t="shared" si="0"/>
        <v>0</v>
      </c>
      <c r="H49" s="22">
        <f t="shared" si="1"/>
        <v>0</v>
      </c>
    </row>
    <row r="50" spans="1:10">
      <c r="C50" s="91"/>
      <c r="J50" s="91"/>
    </row>
    <row r="52" spans="1:10">
      <c r="A52" s="83" t="s">
        <v>103</v>
      </c>
      <c r="B52" s="84"/>
      <c r="C52" s="84"/>
      <c r="D52" s="12"/>
      <c r="E52" s="12"/>
      <c r="F52" s="12"/>
      <c r="G52" s="106">
        <f>SUM(G30:G49)</f>
        <v>0</v>
      </c>
      <c r="H52" s="23"/>
    </row>
    <row r="53" spans="1:10">
      <c r="A53" s="85" t="s">
        <v>173</v>
      </c>
      <c r="B53" s="86"/>
      <c r="C53" s="87"/>
      <c r="D53" s="86"/>
      <c r="E53" s="88">
        <f>SUM(E30:E49)</f>
        <v>0</v>
      </c>
      <c r="F53" s="86"/>
      <c r="G53" s="86"/>
      <c r="H53" s="89"/>
    </row>
    <row r="55" spans="1:10">
      <c r="A55" s="83" t="s">
        <v>90</v>
      </c>
      <c r="B55" s="84"/>
      <c r="C55" s="84"/>
      <c r="D55" s="12"/>
      <c r="E55" s="12"/>
      <c r="F55" s="12"/>
      <c r="G55" s="12"/>
      <c r="H55" s="90">
        <f>SUM(H30:H49)</f>
        <v>0</v>
      </c>
    </row>
    <row r="57" spans="1:10">
      <c r="A57" s="119" t="s">
        <v>89</v>
      </c>
      <c r="B57" s="120"/>
      <c r="C57" s="120"/>
      <c r="D57" s="120"/>
      <c r="E57" s="120"/>
      <c r="F57" s="120"/>
      <c r="G57" s="120"/>
      <c r="H57" s="121"/>
    </row>
    <row r="58" spans="1:10" ht="21" customHeight="1">
      <c r="A58" s="20" t="s">
        <v>7</v>
      </c>
      <c r="B58" s="20"/>
      <c r="C58" s="118"/>
      <c r="D58" s="118"/>
      <c r="E58" s="118"/>
      <c r="F58" s="118"/>
      <c r="G58" s="118"/>
      <c r="H58" s="118"/>
    </row>
    <row r="59" spans="1:10" ht="21" customHeight="1">
      <c r="A59" s="107" t="s">
        <v>8</v>
      </c>
      <c r="B59" s="107"/>
      <c r="C59" s="118"/>
      <c r="D59" s="118"/>
      <c r="E59" s="118"/>
      <c r="F59" s="118"/>
      <c r="G59" s="118"/>
      <c r="H59" s="118"/>
    </row>
    <row r="60" spans="1:10" ht="21" customHeight="1">
      <c r="A60" s="107" t="s">
        <v>10</v>
      </c>
      <c r="B60" s="107"/>
      <c r="C60" s="118"/>
      <c r="D60" s="118"/>
      <c r="E60" s="118"/>
      <c r="F60" s="118"/>
      <c r="G60" s="118"/>
      <c r="H60" s="118"/>
    </row>
    <row r="61" spans="1:10" ht="21" customHeight="1">
      <c r="A61" s="108" t="s">
        <v>6</v>
      </c>
      <c r="B61" s="109"/>
      <c r="C61" s="118"/>
      <c r="D61" s="118"/>
      <c r="E61" s="118"/>
      <c r="F61" s="118"/>
      <c r="G61" s="118"/>
      <c r="H61" s="118"/>
    </row>
    <row r="62" spans="1:10" ht="21" customHeight="1">
      <c r="A62" s="20" t="s">
        <v>9</v>
      </c>
      <c r="B62" s="20"/>
      <c r="C62" s="118"/>
      <c r="D62" s="118"/>
      <c r="E62" s="118"/>
      <c r="F62" s="118"/>
      <c r="G62" s="118"/>
      <c r="H62" s="118"/>
    </row>
    <row r="63" spans="1:10" ht="30.75" customHeight="1">
      <c r="A63" s="107" t="s">
        <v>11</v>
      </c>
      <c r="B63" s="107"/>
      <c r="C63" s="118"/>
      <c r="D63" s="118"/>
      <c r="E63" s="118"/>
      <c r="F63" s="118"/>
      <c r="G63" s="118"/>
      <c r="H63" s="118"/>
    </row>
    <row r="64" spans="1:10" ht="48.75" customHeight="1">
      <c r="A64" s="107" t="s">
        <v>15</v>
      </c>
      <c r="B64" s="107"/>
      <c r="C64" s="118"/>
      <c r="D64" s="118"/>
      <c r="E64" s="118"/>
      <c r="F64" s="118"/>
      <c r="G64" s="118"/>
      <c r="H64" s="118"/>
    </row>
    <row r="66" spans="1:8">
      <c r="A66" s="113" t="s">
        <v>91</v>
      </c>
      <c r="B66" s="114"/>
      <c r="C66" s="114"/>
      <c r="D66" s="114"/>
      <c r="E66" s="114"/>
      <c r="F66" s="114"/>
      <c r="G66" s="114"/>
      <c r="H66" s="115"/>
    </row>
    <row r="67" spans="1:8">
      <c r="A67" s="13" t="s">
        <v>12</v>
      </c>
      <c r="B67" s="14"/>
      <c r="C67" s="13" t="s">
        <v>13</v>
      </c>
      <c r="D67" s="14"/>
      <c r="E67" s="13" t="s">
        <v>14</v>
      </c>
      <c r="F67" s="17"/>
      <c r="G67" s="17"/>
      <c r="H67" s="14"/>
    </row>
    <row r="68" spans="1:8">
      <c r="A68" s="15"/>
      <c r="B68" s="16"/>
      <c r="C68" s="15"/>
      <c r="D68" s="16"/>
      <c r="E68" s="15"/>
      <c r="F68" s="18"/>
      <c r="G68" s="18"/>
      <c r="H68" s="16"/>
    </row>
    <row r="69" spans="1:8">
      <c r="H69" s="43" t="s">
        <v>195</v>
      </c>
    </row>
  </sheetData>
  <mergeCells count="18">
    <mergeCell ref="A66:H66"/>
    <mergeCell ref="A8:H26"/>
    <mergeCell ref="A64:B64"/>
    <mergeCell ref="A63:B63"/>
    <mergeCell ref="C58:H58"/>
    <mergeCell ref="C59:H59"/>
    <mergeCell ref="C60:H60"/>
    <mergeCell ref="C61:H61"/>
    <mergeCell ref="C62:H62"/>
    <mergeCell ref="C64:H64"/>
    <mergeCell ref="C63:H63"/>
    <mergeCell ref="A57:H57"/>
    <mergeCell ref="A59:B59"/>
    <mergeCell ref="A60:B60"/>
    <mergeCell ref="A61:B61"/>
    <mergeCell ref="G28:H28"/>
    <mergeCell ref="A28:E28"/>
    <mergeCell ref="A6:H6"/>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2DC6-DD9B-4F3D-B519-7E56DA7C06B0}">
  <sheetPr>
    <tabColor rgb="FFFF0000"/>
    <pageSetUpPr fitToPage="1"/>
  </sheetPr>
  <dimension ref="A1:I396"/>
  <sheetViews>
    <sheetView topLeftCell="A73" workbookViewId="0">
      <selection activeCell="D107" sqref="D99:D107"/>
    </sheetView>
  </sheetViews>
  <sheetFormatPr baseColWidth="10" defaultColWidth="11.42578125" defaultRowHeight="15.75"/>
  <cols>
    <col min="1" max="1" width="6.85546875" style="138" customWidth="1"/>
    <col min="2" max="2" width="80.42578125" style="48" customWidth="1"/>
    <col min="3" max="5" width="15.7109375" style="31" customWidth="1"/>
    <col min="6" max="6" width="2.140625" style="31" customWidth="1"/>
    <col min="7" max="7" width="23.85546875" style="71" customWidth="1"/>
    <col min="8" max="8" width="23.85546875" style="72" customWidth="1"/>
    <col min="9" max="9" width="63.140625" style="48" customWidth="1"/>
    <col min="10" max="16384" width="11.42578125" style="48"/>
  </cols>
  <sheetData>
    <row r="1" spans="1:8" ht="26.25">
      <c r="A1" s="125" t="s">
        <v>168</v>
      </c>
      <c r="B1" s="125"/>
      <c r="C1" s="125"/>
      <c r="D1" s="125"/>
      <c r="E1" s="125"/>
      <c r="F1" s="125"/>
      <c r="G1" s="125"/>
      <c r="H1" s="125"/>
    </row>
    <row r="2" spans="1:8">
      <c r="B2" s="30"/>
      <c r="G2" s="31"/>
      <c r="H2" s="48"/>
    </row>
    <row r="3" spans="1:8">
      <c r="A3" s="139"/>
      <c r="B3" s="77"/>
      <c r="C3" s="77"/>
      <c r="G3" s="48"/>
      <c r="H3" s="48"/>
    </row>
    <row r="4" spans="1:8">
      <c r="A4" s="140" t="s">
        <v>16</v>
      </c>
      <c r="B4" s="78"/>
      <c r="C4" s="78"/>
      <c r="G4" s="48"/>
      <c r="H4" s="48"/>
    </row>
    <row r="5" spans="1:8">
      <c r="D5" s="48"/>
      <c r="E5" s="48"/>
      <c r="F5" s="48"/>
      <c r="G5" s="48"/>
      <c r="H5" s="48"/>
    </row>
    <row r="6" spans="1:8">
      <c r="C6" s="48"/>
      <c r="D6" s="76"/>
      <c r="E6" s="76"/>
      <c r="F6" s="76"/>
      <c r="G6" s="76"/>
      <c r="H6" s="76"/>
    </row>
    <row r="7" spans="1:8">
      <c r="C7" s="48"/>
      <c r="D7" s="76"/>
      <c r="E7" s="76"/>
      <c r="F7" s="76"/>
      <c r="G7" s="76"/>
      <c r="H7" s="76"/>
    </row>
    <row r="8" spans="1:8">
      <c r="C8" s="48"/>
      <c r="D8" s="76"/>
      <c r="E8" s="76"/>
      <c r="F8" s="76"/>
      <c r="G8" s="76"/>
      <c r="H8" s="76"/>
    </row>
    <row r="9" spans="1:8">
      <c r="C9" s="48"/>
      <c r="D9" s="76"/>
      <c r="E9" s="76"/>
      <c r="F9" s="76"/>
      <c r="G9" s="76"/>
      <c r="H9" s="76"/>
    </row>
    <row r="10" spans="1:8">
      <c r="C10" s="48"/>
      <c r="D10" s="76"/>
      <c r="E10" s="76"/>
      <c r="F10" s="76"/>
      <c r="G10" s="76"/>
      <c r="H10" s="76"/>
    </row>
    <row r="11" spans="1:8">
      <c r="C11" s="48"/>
      <c r="D11" s="76"/>
      <c r="E11" s="76"/>
      <c r="F11" s="76"/>
      <c r="G11" s="76"/>
      <c r="H11" s="76"/>
    </row>
    <row r="12" spans="1:8">
      <c r="C12" s="48"/>
      <c r="D12" s="76"/>
      <c r="E12" s="76"/>
      <c r="F12" s="76"/>
      <c r="G12" s="76"/>
      <c r="H12" s="76"/>
    </row>
    <row r="13" spans="1:8">
      <c r="C13" s="48"/>
      <c r="D13" s="76"/>
      <c r="E13" s="76"/>
      <c r="F13" s="76"/>
      <c r="G13" s="76"/>
      <c r="H13" s="76"/>
    </row>
    <row r="14" spans="1:8">
      <c r="C14" s="48"/>
      <c r="D14" s="76"/>
      <c r="E14" s="76"/>
      <c r="F14" s="76"/>
      <c r="G14" s="76"/>
      <c r="H14" s="76"/>
    </row>
    <row r="15" spans="1:8" ht="51" customHeight="1">
      <c r="B15" s="49"/>
      <c r="C15" s="135" t="s">
        <v>187</v>
      </c>
      <c r="D15" s="136"/>
      <c r="E15" s="137"/>
      <c r="G15" s="129" t="s">
        <v>188</v>
      </c>
      <c r="H15" s="130"/>
    </row>
    <row r="16" spans="1:8" ht="63">
      <c r="A16" s="141" t="s">
        <v>17</v>
      </c>
      <c r="B16" s="46" t="s">
        <v>18</v>
      </c>
      <c r="C16" s="92" t="s">
        <v>0</v>
      </c>
      <c r="D16" s="92" t="s">
        <v>19</v>
      </c>
      <c r="E16" s="92" t="s">
        <v>20</v>
      </c>
      <c r="F16" s="47"/>
      <c r="G16" s="100" t="s">
        <v>178</v>
      </c>
      <c r="H16" s="99" t="s">
        <v>179</v>
      </c>
    </row>
    <row r="17" spans="1:9">
      <c r="A17" s="142"/>
      <c r="B17" s="32"/>
      <c r="C17" s="33"/>
      <c r="D17" s="33"/>
      <c r="E17" s="33"/>
      <c r="F17" s="33"/>
      <c r="G17" s="34"/>
      <c r="H17" s="35"/>
    </row>
    <row r="18" spans="1:9">
      <c r="A18" s="143"/>
      <c r="B18" s="50" t="s">
        <v>21</v>
      </c>
      <c r="C18" s="51">
        <v>1860</v>
      </c>
      <c r="D18" s="51"/>
      <c r="E18" s="51"/>
      <c r="F18" s="51"/>
      <c r="G18" s="52">
        <f>C18/4</f>
        <v>465</v>
      </c>
      <c r="H18" s="54"/>
    </row>
    <row r="19" spans="1:9">
      <c r="A19" s="144"/>
      <c r="B19" s="53"/>
      <c r="C19" s="51"/>
      <c r="D19" s="51"/>
      <c r="E19" s="51"/>
      <c r="F19" s="51"/>
      <c r="G19" s="52"/>
      <c r="H19" s="54"/>
    </row>
    <row r="20" spans="1:9">
      <c r="A20" s="126" t="s">
        <v>169</v>
      </c>
      <c r="B20" s="127"/>
      <c r="C20" s="127"/>
      <c r="D20" s="127"/>
      <c r="E20" s="128"/>
      <c r="F20" s="80"/>
      <c r="G20" s="52"/>
      <c r="H20" s="54"/>
    </row>
    <row r="21" spans="1:9">
      <c r="A21" s="145">
        <v>1</v>
      </c>
      <c r="B21" s="45" t="s">
        <v>122</v>
      </c>
      <c r="C21" s="51">
        <v>639</v>
      </c>
      <c r="D21" s="51">
        <v>271</v>
      </c>
      <c r="E21" s="51">
        <f>C21-D21</f>
        <v>368</v>
      </c>
      <c r="F21" s="51"/>
      <c r="G21" s="52">
        <f>C21/4</f>
        <v>159.75</v>
      </c>
      <c r="H21" s="54">
        <f>IF(((C21-D21)*0.25)&lt;0,0,((C21-D21)*0.25))</f>
        <v>92</v>
      </c>
    </row>
    <row r="22" spans="1:9">
      <c r="A22" s="146" t="s">
        <v>22</v>
      </c>
      <c r="B22" s="45" t="s">
        <v>123</v>
      </c>
      <c r="C22" s="51">
        <v>921</v>
      </c>
      <c r="D22" s="51">
        <v>439</v>
      </c>
      <c r="E22" s="51">
        <f t="shared" ref="E22:E85" si="0">C22-D22</f>
        <v>482</v>
      </c>
      <c r="F22" s="51"/>
      <c r="G22" s="52">
        <f t="shared" ref="G21:G81" si="1">C22/4</f>
        <v>230.25</v>
      </c>
      <c r="H22" s="54">
        <f t="shared" ref="H22:H85" si="2">IF(((C22-D22)*0.25)&lt;0,0,((C22-D22)*0.25))</f>
        <v>120.5</v>
      </c>
    </row>
    <row r="23" spans="1:9">
      <c r="A23" s="146" t="s">
        <v>23</v>
      </c>
      <c r="B23" s="45" t="s">
        <v>24</v>
      </c>
      <c r="C23" s="51">
        <v>1338</v>
      </c>
      <c r="D23" s="51">
        <v>731</v>
      </c>
      <c r="E23" s="51">
        <f t="shared" si="0"/>
        <v>607</v>
      </c>
      <c r="F23" s="51"/>
      <c r="G23" s="52">
        <f t="shared" si="1"/>
        <v>334.5</v>
      </c>
      <c r="H23" s="54">
        <f t="shared" si="2"/>
        <v>151.75</v>
      </c>
    </row>
    <row r="24" spans="1:9" ht="31.5">
      <c r="A24" s="145">
        <v>4</v>
      </c>
      <c r="B24" s="45" t="s">
        <v>124</v>
      </c>
      <c r="C24" s="51">
        <v>282</v>
      </c>
      <c r="D24" s="51">
        <v>163</v>
      </c>
      <c r="E24" s="51">
        <f t="shared" si="0"/>
        <v>119</v>
      </c>
      <c r="F24" s="51"/>
      <c r="G24" s="52">
        <f t="shared" si="1"/>
        <v>70.5</v>
      </c>
      <c r="H24" s="54">
        <f>IF(((C24-D24)*0.25)&lt;0,0,((C24-D24)*0.25))</f>
        <v>29.75</v>
      </c>
    </row>
    <row r="25" spans="1:9">
      <c r="A25" s="145">
        <v>5</v>
      </c>
      <c r="B25" s="45" t="s">
        <v>125</v>
      </c>
      <c r="C25" s="51">
        <v>520</v>
      </c>
      <c r="D25" s="51">
        <v>303</v>
      </c>
      <c r="E25" s="51">
        <f t="shared" si="0"/>
        <v>217</v>
      </c>
      <c r="F25" s="51"/>
      <c r="G25" s="52">
        <f t="shared" si="1"/>
        <v>130</v>
      </c>
      <c r="H25" s="54">
        <f t="shared" si="2"/>
        <v>54.25</v>
      </c>
    </row>
    <row r="26" spans="1:9">
      <c r="A26" s="145">
        <v>6</v>
      </c>
      <c r="B26" s="45" t="s">
        <v>25</v>
      </c>
      <c r="C26" s="51">
        <v>130</v>
      </c>
      <c r="D26" s="51">
        <v>65</v>
      </c>
      <c r="E26" s="51">
        <f t="shared" si="0"/>
        <v>65</v>
      </c>
      <c r="F26" s="51"/>
      <c r="G26" s="52">
        <f t="shared" si="1"/>
        <v>32.5</v>
      </c>
      <c r="H26" s="54">
        <f t="shared" si="2"/>
        <v>16.25</v>
      </c>
      <c r="I26" s="97" t="s">
        <v>26</v>
      </c>
    </row>
    <row r="27" spans="1:9">
      <c r="A27" s="145">
        <v>7</v>
      </c>
      <c r="B27" s="45" t="s">
        <v>126</v>
      </c>
      <c r="C27" s="51">
        <v>677</v>
      </c>
      <c r="D27" s="51">
        <v>320</v>
      </c>
      <c r="E27" s="51">
        <f t="shared" si="0"/>
        <v>357</v>
      </c>
      <c r="F27" s="51"/>
      <c r="G27" s="52">
        <f t="shared" si="1"/>
        <v>169.25</v>
      </c>
      <c r="H27" s="54">
        <f t="shared" si="2"/>
        <v>89.25</v>
      </c>
      <c r="I27" s="55"/>
    </row>
    <row r="28" spans="1:9">
      <c r="A28" s="145">
        <v>8</v>
      </c>
      <c r="B28" s="45" t="s">
        <v>27</v>
      </c>
      <c r="C28" s="51">
        <v>959</v>
      </c>
      <c r="D28" s="51">
        <v>585</v>
      </c>
      <c r="E28" s="51">
        <f t="shared" si="0"/>
        <v>374</v>
      </c>
      <c r="F28" s="51"/>
      <c r="G28" s="52">
        <f t="shared" si="1"/>
        <v>239.75</v>
      </c>
      <c r="H28" s="54">
        <f t="shared" si="2"/>
        <v>93.5</v>
      </c>
    </row>
    <row r="29" spans="1:9">
      <c r="A29" s="145">
        <v>9</v>
      </c>
      <c r="B29" s="45" t="s">
        <v>28</v>
      </c>
      <c r="C29" s="51">
        <v>2828</v>
      </c>
      <c r="D29" s="51">
        <v>1826</v>
      </c>
      <c r="E29" s="51">
        <f t="shared" si="0"/>
        <v>1002</v>
      </c>
      <c r="F29" s="51"/>
      <c r="G29" s="52">
        <f t="shared" si="1"/>
        <v>707</v>
      </c>
      <c r="H29" s="54">
        <f t="shared" si="2"/>
        <v>250.5</v>
      </c>
    </row>
    <row r="30" spans="1:9">
      <c r="A30" s="145">
        <v>10</v>
      </c>
      <c r="B30" s="45" t="s">
        <v>127</v>
      </c>
      <c r="C30" s="58"/>
      <c r="D30" s="58">
        <v>683</v>
      </c>
      <c r="E30" s="58"/>
      <c r="F30" s="58"/>
      <c r="G30" s="96" t="s">
        <v>177</v>
      </c>
      <c r="H30" s="54"/>
      <c r="I30" s="94"/>
    </row>
    <row r="31" spans="1:9">
      <c r="A31" s="147"/>
      <c r="B31" s="45"/>
      <c r="C31" s="51"/>
      <c r="D31" s="51"/>
      <c r="E31" s="51"/>
      <c r="F31" s="51"/>
      <c r="G31" s="52"/>
      <c r="H31" s="54"/>
    </row>
    <row r="32" spans="1:9">
      <c r="A32" s="122" t="s">
        <v>170</v>
      </c>
      <c r="B32" s="123"/>
      <c r="C32" s="123"/>
      <c r="D32" s="123"/>
      <c r="E32" s="124"/>
      <c r="F32" s="79"/>
      <c r="G32" s="52"/>
      <c r="H32" s="54"/>
    </row>
    <row r="33" spans="1:8">
      <c r="A33" s="145">
        <v>101</v>
      </c>
      <c r="B33" s="53" t="s">
        <v>29</v>
      </c>
      <c r="C33" s="51">
        <v>1008</v>
      </c>
      <c r="D33" s="51">
        <v>553</v>
      </c>
      <c r="E33" s="51"/>
      <c r="F33" s="51"/>
      <c r="G33" s="52">
        <f t="shared" si="1"/>
        <v>252</v>
      </c>
      <c r="H33" s="54">
        <f t="shared" si="2"/>
        <v>113.75</v>
      </c>
    </row>
    <row r="34" spans="1:8">
      <c r="A34" s="145"/>
      <c r="B34" s="53"/>
      <c r="C34" s="51"/>
      <c r="D34" s="51"/>
      <c r="E34" s="51"/>
      <c r="F34" s="51"/>
      <c r="G34" s="52"/>
      <c r="H34" s="54"/>
    </row>
    <row r="35" spans="1:8">
      <c r="A35" s="122" t="s">
        <v>171</v>
      </c>
      <c r="B35" s="123"/>
      <c r="C35" s="123"/>
      <c r="D35" s="123"/>
      <c r="E35" s="124"/>
      <c r="F35" s="79"/>
      <c r="G35" s="52"/>
      <c r="H35" s="54"/>
    </row>
    <row r="36" spans="1:8">
      <c r="A36" s="145">
        <v>201</v>
      </c>
      <c r="B36" s="53" t="s">
        <v>30</v>
      </c>
      <c r="C36" s="51">
        <v>737</v>
      </c>
      <c r="D36" s="51">
        <v>607</v>
      </c>
      <c r="E36" s="58"/>
      <c r="F36" s="58"/>
      <c r="G36" s="52">
        <f t="shared" si="1"/>
        <v>184.25</v>
      </c>
      <c r="H36" s="54">
        <f t="shared" si="2"/>
        <v>32.5</v>
      </c>
    </row>
    <row r="37" spans="1:8">
      <c r="A37" s="145">
        <v>202</v>
      </c>
      <c r="B37" s="53" t="s">
        <v>31</v>
      </c>
      <c r="C37" s="51">
        <v>1225</v>
      </c>
      <c r="D37" s="51">
        <v>1019</v>
      </c>
      <c r="E37" s="58"/>
      <c r="F37" s="58"/>
      <c r="G37" s="52">
        <f t="shared" si="1"/>
        <v>306.25</v>
      </c>
      <c r="H37" s="54">
        <f t="shared" si="2"/>
        <v>51.5</v>
      </c>
    </row>
    <row r="38" spans="1:8">
      <c r="A38" s="145">
        <v>203</v>
      </c>
      <c r="B38" s="53" t="s">
        <v>166</v>
      </c>
      <c r="C38" s="51">
        <v>1544</v>
      </c>
      <c r="D38" s="51">
        <v>1273</v>
      </c>
      <c r="E38" s="58"/>
      <c r="F38" s="58"/>
      <c r="G38" s="52">
        <f t="shared" si="1"/>
        <v>386</v>
      </c>
      <c r="H38" s="54">
        <f t="shared" si="2"/>
        <v>67.75</v>
      </c>
    </row>
    <row r="39" spans="1:8">
      <c r="A39" s="145">
        <v>204</v>
      </c>
      <c r="B39" s="53" t="s">
        <v>128</v>
      </c>
      <c r="C39" s="51">
        <v>520</v>
      </c>
      <c r="D39" s="51">
        <v>428</v>
      </c>
      <c r="E39" s="58"/>
      <c r="F39" s="58"/>
      <c r="G39" s="52">
        <f t="shared" si="1"/>
        <v>130</v>
      </c>
      <c r="H39" s="54">
        <f t="shared" si="2"/>
        <v>23</v>
      </c>
    </row>
    <row r="40" spans="1:8">
      <c r="A40" s="145">
        <v>205</v>
      </c>
      <c r="B40" s="53" t="s">
        <v>32</v>
      </c>
      <c r="C40" s="51">
        <v>2146</v>
      </c>
      <c r="D40" s="51">
        <v>1766</v>
      </c>
      <c r="E40" s="58"/>
      <c r="F40" s="58"/>
      <c r="G40" s="52">
        <f t="shared" si="1"/>
        <v>536.5</v>
      </c>
      <c r="H40" s="54">
        <f t="shared" si="2"/>
        <v>95</v>
      </c>
    </row>
    <row r="41" spans="1:8">
      <c r="A41" s="145">
        <v>206</v>
      </c>
      <c r="B41" s="53" t="s">
        <v>33</v>
      </c>
      <c r="C41" s="51">
        <v>672</v>
      </c>
      <c r="D41" s="51">
        <v>558</v>
      </c>
      <c r="E41" s="58"/>
      <c r="F41" s="58"/>
      <c r="G41" s="52">
        <f t="shared" si="1"/>
        <v>168</v>
      </c>
      <c r="H41" s="54">
        <f t="shared" si="2"/>
        <v>28.5</v>
      </c>
    </row>
    <row r="42" spans="1:8">
      <c r="A42" s="145">
        <v>207</v>
      </c>
      <c r="B42" s="53" t="s">
        <v>34</v>
      </c>
      <c r="C42" s="51">
        <v>455</v>
      </c>
      <c r="D42" s="51">
        <v>379</v>
      </c>
      <c r="E42" s="58"/>
      <c r="F42" s="58"/>
      <c r="G42" s="52">
        <f t="shared" si="1"/>
        <v>113.75</v>
      </c>
      <c r="H42" s="54">
        <f t="shared" si="2"/>
        <v>19</v>
      </c>
    </row>
    <row r="43" spans="1:8">
      <c r="A43" s="145">
        <v>210</v>
      </c>
      <c r="B43" s="53" t="s">
        <v>35</v>
      </c>
      <c r="C43" s="51">
        <v>4026</v>
      </c>
      <c r="D43" s="51">
        <v>3311</v>
      </c>
      <c r="E43" s="58"/>
      <c r="F43" s="58"/>
      <c r="G43" s="52">
        <f t="shared" si="1"/>
        <v>1006.5</v>
      </c>
      <c r="H43" s="54">
        <f t="shared" si="2"/>
        <v>178.75</v>
      </c>
    </row>
    <row r="44" spans="1:8">
      <c r="A44" s="145">
        <v>211</v>
      </c>
      <c r="B44" s="53" t="s">
        <v>36</v>
      </c>
      <c r="C44" s="51">
        <v>4530</v>
      </c>
      <c r="D44" s="51">
        <v>3728</v>
      </c>
      <c r="E44" s="58"/>
      <c r="F44" s="58"/>
      <c r="G44" s="52">
        <f t="shared" si="1"/>
        <v>1132.5</v>
      </c>
      <c r="H44" s="54">
        <f t="shared" si="2"/>
        <v>200.5</v>
      </c>
    </row>
    <row r="45" spans="1:8">
      <c r="A45" s="145">
        <v>212</v>
      </c>
      <c r="B45" s="53" t="s">
        <v>37</v>
      </c>
      <c r="C45" s="51">
        <v>5738</v>
      </c>
      <c r="D45" s="51">
        <v>4736</v>
      </c>
      <c r="E45" s="58"/>
      <c r="F45" s="58"/>
      <c r="G45" s="52">
        <f t="shared" si="1"/>
        <v>1434.5</v>
      </c>
      <c r="H45" s="54">
        <f t="shared" si="2"/>
        <v>250.5</v>
      </c>
    </row>
    <row r="46" spans="1:8">
      <c r="A46" s="145"/>
      <c r="B46" s="53"/>
      <c r="C46" s="59"/>
      <c r="D46" s="59"/>
      <c r="E46" s="60"/>
      <c r="F46" s="60"/>
      <c r="G46" s="52"/>
      <c r="H46" s="54"/>
    </row>
    <row r="47" spans="1:8">
      <c r="A47" s="122" t="s">
        <v>172</v>
      </c>
      <c r="B47" s="123"/>
      <c r="C47" s="123"/>
      <c r="D47" s="123"/>
      <c r="E47" s="124"/>
      <c r="F47" s="79"/>
      <c r="G47" s="52"/>
      <c r="H47" s="54"/>
    </row>
    <row r="48" spans="1:8">
      <c r="A48" s="145">
        <v>301</v>
      </c>
      <c r="B48" s="45" t="s">
        <v>129</v>
      </c>
      <c r="C48" s="51">
        <v>2969</v>
      </c>
      <c r="D48" s="51">
        <v>2091</v>
      </c>
      <c r="E48" s="58"/>
      <c r="F48" s="58"/>
      <c r="G48" s="52">
        <f t="shared" si="1"/>
        <v>742.25</v>
      </c>
      <c r="H48" s="54">
        <f t="shared" si="2"/>
        <v>219.5</v>
      </c>
    </row>
    <row r="49" spans="1:9">
      <c r="A49" s="145">
        <v>302</v>
      </c>
      <c r="B49" s="45" t="s">
        <v>130</v>
      </c>
      <c r="C49" s="51">
        <v>4904</v>
      </c>
      <c r="D49" s="51">
        <v>3468</v>
      </c>
      <c r="E49" s="58"/>
      <c r="F49" s="58"/>
      <c r="G49" s="52">
        <f t="shared" si="1"/>
        <v>1226</v>
      </c>
      <c r="H49" s="54">
        <f t="shared" si="2"/>
        <v>359</v>
      </c>
    </row>
    <row r="50" spans="1:9">
      <c r="A50" s="145">
        <v>303</v>
      </c>
      <c r="B50" s="45" t="s">
        <v>131</v>
      </c>
      <c r="C50" s="51">
        <v>5575</v>
      </c>
      <c r="D50" s="51">
        <v>3934</v>
      </c>
      <c r="E50" s="58"/>
      <c r="F50" s="58"/>
      <c r="G50" s="52">
        <f t="shared" si="1"/>
        <v>1393.75</v>
      </c>
      <c r="H50" s="54">
        <f t="shared" si="2"/>
        <v>410.25</v>
      </c>
    </row>
    <row r="51" spans="1:9" ht="31.5">
      <c r="A51" s="145">
        <v>304</v>
      </c>
      <c r="B51" s="45" t="s">
        <v>132</v>
      </c>
      <c r="C51" s="51">
        <v>5939</v>
      </c>
      <c r="D51" s="51">
        <v>3099</v>
      </c>
      <c r="E51" s="58"/>
      <c r="F51" s="58"/>
      <c r="G51" s="52">
        <f t="shared" si="1"/>
        <v>1484.75</v>
      </c>
      <c r="H51" s="54">
        <f t="shared" si="2"/>
        <v>710</v>
      </c>
    </row>
    <row r="52" spans="1:9">
      <c r="A52" s="145">
        <v>305</v>
      </c>
      <c r="B52" s="45" t="s">
        <v>38</v>
      </c>
      <c r="C52" s="51">
        <v>4308</v>
      </c>
      <c r="D52" s="51">
        <v>3023</v>
      </c>
      <c r="E52" s="58"/>
      <c r="F52" s="58"/>
      <c r="G52" s="52">
        <f t="shared" si="1"/>
        <v>1077</v>
      </c>
      <c r="H52" s="54">
        <f t="shared" si="2"/>
        <v>321.25</v>
      </c>
    </row>
    <row r="53" spans="1:9" ht="31.5">
      <c r="A53" s="145">
        <v>306</v>
      </c>
      <c r="B53" s="45" t="s">
        <v>133</v>
      </c>
      <c r="C53" s="51">
        <v>2942</v>
      </c>
      <c r="D53" s="51">
        <v>2059</v>
      </c>
      <c r="E53" s="58"/>
      <c r="F53" s="58"/>
      <c r="G53" s="52">
        <f t="shared" si="1"/>
        <v>735.5</v>
      </c>
      <c r="H53" s="54">
        <f t="shared" si="2"/>
        <v>220.75</v>
      </c>
    </row>
    <row r="54" spans="1:9">
      <c r="A54" s="145">
        <v>307</v>
      </c>
      <c r="B54" s="45" t="s">
        <v>39</v>
      </c>
      <c r="C54" s="51">
        <v>2942</v>
      </c>
      <c r="D54" s="51">
        <v>2249</v>
      </c>
      <c r="E54" s="58"/>
      <c r="F54" s="58"/>
      <c r="G54" s="52">
        <f t="shared" si="1"/>
        <v>735.5</v>
      </c>
      <c r="H54" s="54">
        <f t="shared" si="2"/>
        <v>173.25</v>
      </c>
    </row>
    <row r="55" spans="1:9">
      <c r="A55" s="148" t="s">
        <v>134</v>
      </c>
      <c r="B55" s="45" t="s">
        <v>40</v>
      </c>
      <c r="C55" s="61">
        <v>11639</v>
      </c>
      <c r="D55" s="51">
        <v>7710</v>
      </c>
      <c r="E55" s="58"/>
      <c r="F55" s="58"/>
      <c r="G55" s="52">
        <f t="shared" si="1"/>
        <v>2909.75</v>
      </c>
      <c r="H55" s="54">
        <f t="shared" si="2"/>
        <v>982.25</v>
      </c>
    </row>
    <row r="56" spans="1:9">
      <c r="A56" s="148" t="s">
        <v>135</v>
      </c>
      <c r="B56" s="45" t="s">
        <v>41</v>
      </c>
      <c r="C56" s="51">
        <v>3993</v>
      </c>
      <c r="D56" s="51">
        <v>2812</v>
      </c>
      <c r="E56" s="58"/>
      <c r="F56" s="58"/>
      <c r="G56" s="52">
        <f t="shared" si="1"/>
        <v>998.25</v>
      </c>
      <c r="H56" s="54">
        <f t="shared" si="2"/>
        <v>295.25</v>
      </c>
    </row>
    <row r="57" spans="1:9">
      <c r="A57" s="145">
        <v>310</v>
      </c>
      <c r="B57" s="45" t="s">
        <v>136</v>
      </c>
      <c r="C57" s="61">
        <v>12549</v>
      </c>
      <c r="D57" s="51">
        <v>8902</v>
      </c>
      <c r="E57" s="58"/>
      <c r="F57" s="58"/>
      <c r="G57" s="52">
        <f t="shared" si="1"/>
        <v>3137.25</v>
      </c>
      <c r="H57" s="54">
        <f t="shared" si="2"/>
        <v>911.75</v>
      </c>
    </row>
    <row r="58" spans="1:9">
      <c r="A58" s="145">
        <v>311</v>
      </c>
      <c r="B58" s="45" t="s">
        <v>137</v>
      </c>
      <c r="C58" s="51">
        <v>20720</v>
      </c>
      <c r="D58" s="51">
        <v>15459</v>
      </c>
      <c r="E58" s="58"/>
      <c r="F58" s="58"/>
      <c r="G58" s="52">
        <f t="shared" si="1"/>
        <v>5180</v>
      </c>
      <c r="H58" s="54">
        <f t="shared" si="2"/>
        <v>1315.25</v>
      </c>
    </row>
    <row r="59" spans="1:9">
      <c r="A59" s="145">
        <v>312</v>
      </c>
      <c r="B59" s="45" t="s">
        <v>138</v>
      </c>
      <c r="C59" s="51">
        <v>12592</v>
      </c>
      <c r="D59" s="51">
        <v>9130</v>
      </c>
      <c r="E59" s="58"/>
      <c r="F59" s="58"/>
      <c r="G59" s="52">
        <f t="shared" si="1"/>
        <v>3148</v>
      </c>
      <c r="H59" s="54">
        <f t="shared" si="2"/>
        <v>865.5</v>
      </c>
    </row>
    <row r="60" spans="1:9">
      <c r="A60" s="145">
        <v>313</v>
      </c>
      <c r="B60" s="45" t="s">
        <v>139</v>
      </c>
      <c r="C60" s="51">
        <v>3002</v>
      </c>
      <c r="D60" s="51">
        <v>2232</v>
      </c>
      <c r="E60" s="58"/>
      <c r="F60" s="58"/>
      <c r="G60" s="52">
        <f t="shared" si="1"/>
        <v>750.5</v>
      </c>
      <c r="H60" s="54">
        <f t="shared" si="2"/>
        <v>192.5</v>
      </c>
    </row>
    <row r="61" spans="1:9">
      <c r="A61" s="145">
        <v>314</v>
      </c>
      <c r="B61" s="45" t="s">
        <v>42</v>
      </c>
      <c r="C61" s="51">
        <v>19430</v>
      </c>
      <c r="D61" s="51">
        <v>14012</v>
      </c>
      <c r="E61" s="58"/>
      <c r="F61" s="58"/>
      <c r="G61" s="52">
        <f t="shared" si="1"/>
        <v>4857.5</v>
      </c>
      <c r="H61" s="54">
        <f t="shared" si="2"/>
        <v>1354.5</v>
      </c>
    </row>
    <row r="62" spans="1:9">
      <c r="A62" s="148" t="s">
        <v>140</v>
      </c>
      <c r="B62" s="45" t="s">
        <v>43</v>
      </c>
      <c r="C62" s="51">
        <v>1181</v>
      </c>
      <c r="D62" s="51">
        <v>948</v>
      </c>
      <c r="E62" s="58"/>
      <c r="F62" s="58"/>
      <c r="G62" s="52">
        <f>C62/4</f>
        <v>295.25</v>
      </c>
      <c r="H62" s="54">
        <f>IF(((C62-D62)*0.25)&lt;0,0,((C62-D62)*0.25))</f>
        <v>58.25</v>
      </c>
    </row>
    <row r="63" spans="1:9">
      <c r="A63" s="145">
        <v>316</v>
      </c>
      <c r="B63" s="45" t="s">
        <v>44</v>
      </c>
      <c r="C63" s="62">
        <v>1</v>
      </c>
      <c r="D63" s="59"/>
      <c r="E63" s="60"/>
      <c r="F63" s="60"/>
      <c r="G63" s="52"/>
      <c r="H63" s="54"/>
      <c r="I63" s="98" t="s">
        <v>180</v>
      </c>
    </row>
    <row r="64" spans="1:9">
      <c r="A64" s="148" t="s">
        <v>141</v>
      </c>
      <c r="B64" s="45" t="s">
        <v>45</v>
      </c>
      <c r="C64" s="51">
        <v>26935</v>
      </c>
      <c r="D64" s="51"/>
      <c r="E64" s="58"/>
      <c r="F64" s="58"/>
      <c r="G64" s="52">
        <f t="shared" si="1"/>
        <v>6733.75</v>
      </c>
      <c r="H64" s="54"/>
    </row>
    <row r="65" spans="1:8">
      <c r="A65" s="145">
        <v>321</v>
      </c>
      <c r="B65" s="45" t="s">
        <v>46</v>
      </c>
      <c r="C65" s="51">
        <v>12549</v>
      </c>
      <c r="D65" s="51"/>
      <c r="E65" s="58"/>
      <c r="F65" s="58"/>
      <c r="G65" s="52">
        <f t="shared" si="1"/>
        <v>3137.25</v>
      </c>
      <c r="H65" s="54"/>
    </row>
    <row r="66" spans="1:8">
      <c r="A66" s="145"/>
      <c r="B66" s="45"/>
      <c r="C66" s="59"/>
      <c r="D66" s="59"/>
      <c r="E66" s="60"/>
      <c r="F66" s="60"/>
      <c r="G66" s="52"/>
      <c r="H66" s="54"/>
    </row>
    <row r="67" spans="1:8">
      <c r="A67" s="122" t="s">
        <v>189</v>
      </c>
      <c r="B67" s="123"/>
      <c r="C67" s="123"/>
      <c r="D67" s="123"/>
      <c r="E67" s="124"/>
      <c r="F67" s="57"/>
      <c r="G67" s="52"/>
      <c r="H67" s="54"/>
    </row>
    <row r="68" spans="1:8">
      <c r="A68" s="145">
        <v>401</v>
      </c>
      <c r="B68" s="45" t="s">
        <v>47</v>
      </c>
      <c r="C68" s="51">
        <v>753</v>
      </c>
      <c r="D68" s="51">
        <v>368</v>
      </c>
      <c r="E68" s="58">
        <f t="shared" si="0"/>
        <v>385</v>
      </c>
      <c r="F68" s="58"/>
      <c r="G68" s="52">
        <f t="shared" si="1"/>
        <v>188.25</v>
      </c>
      <c r="H68" s="54">
        <f t="shared" si="2"/>
        <v>96.25</v>
      </c>
    </row>
    <row r="69" spans="1:8">
      <c r="A69" s="145">
        <v>402</v>
      </c>
      <c r="B69" s="63" t="s">
        <v>167</v>
      </c>
      <c r="C69" s="64">
        <v>379</v>
      </c>
      <c r="D69" s="64">
        <v>217</v>
      </c>
      <c r="E69" s="58">
        <f t="shared" si="0"/>
        <v>162</v>
      </c>
      <c r="F69" s="58"/>
      <c r="G69" s="52">
        <f t="shared" si="1"/>
        <v>94.75</v>
      </c>
      <c r="H69" s="54">
        <f t="shared" si="2"/>
        <v>40.5</v>
      </c>
    </row>
    <row r="70" spans="1:8">
      <c r="A70" s="145">
        <v>403</v>
      </c>
      <c r="B70" s="45" t="s">
        <v>48</v>
      </c>
      <c r="C70" s="51">
        <v>1441</v>
      </c>
      <c r="D70" s="51">
        <v>688</v>
      </c>
      <c r="E70" s="58">
        <f t="shared" si="0"/>
        <v>753</v>
      </c>
      <c r="F70" s="58"/>
      <c r="G70" s="52">
        <f t="shared" si="1"/>
        <v>360.25</v>
      </c>
      <c r="H70" s="54">
        <f t="shared" si="2"/>
        <v>188.25</v>
      </c>
    </row>
    <row r="71" spans="1:8">
      <c r="A71" s="145">
        <v>404</v>
      </c>
      <c r="B71" s="45" t="s">
        <v>49</v>
      </c>
      <c r="C71" s="51">
        <v>1138</v>
      </c>
      <c r="D71" s="51">
        <v>585</v>
      </c>
      <c r="E71" s="58">
        <f t="shared" si="0"/>
        <v>553</v>
      </c>
      <c r="F71" s="58"/>
      <c r="G71" s="52">
        <f t="shared" si="1"/>
        <v>284.5</v>
      </c>
      <c r="H71" s="54">
        <f t="shared" si="2"/>
        <v>138.25</v>
      </c>
    </row>
    <row r="72" spans="1:8">
      <c r="A72" s="145">
        <v>405</v>
      </c>
      <c r="B72" s="45" t="s">
        <v>50</v>
      </c>
      <c r="C72" s="51">
        <v>2677</v>
      </c>
      <c r="D72" s="51">
        <v>1261</v>
      </c>
      <c r="E72" s="58">
        <f t="shared" si="0"/>
        <v>1416</v>
      </c>
      <c r="F72" s="58"/>
      <c r="G72" s="52">
        <f t="shared" si="1"/>
        <v>669.25</v>
      </c>
      <c r="H72" s="54">
        <f t="shared" si="2"/>
        <v>354</v>
      </c>
    </row>
    <row r="73" spans="1:8">
      <c r="A73" s="145">
        <v>406</v>
      </c>
      <c r="B73" s="45" t="s">
        <v>51</v>
      </c>
      <c r="C73" s="65">
        <v>2677</v>
      </c>
      <c r="D73" s="51">
        <v>1452</v>
      </c>
      <c r="E73" s="58">
        <f t="shared" si="0"/>
        <v>1225</v>
      </c>
      <c r="F73" s="58"/>
      <c r="G73" s="52">
        <f t="shared" si="1"/>
        <v>669.25</v>
      </c>
      <c r="H73" s="54">
        <f t="shared" si="2"/>
        <v>306.25</v>
      </c>
    </row>
    <row r="74" spans="1:8">
      <c r="A74" s="145">
        <v>407</v>
      </c>
      <c r="B74" s="45" t="s">
        <v>52</v>
      </c>
      <c r="C74" s="51">
        <v>4161</v>
      </c>
      <c r="D74" s="51">
        <v>2249</v>
      </c>
      <c r="E74" s="58">
        <f t="shared" si="0"/>
        <v>1912</v>
      </c>
      <c r="F74" s="58"/>
      <c r="G74" s="52">
        <f t="shared" si="1"/>
        <v>1040.25</v>
      </c>
      <c r="H74" s="54">
        <f t="shared" si="2"/>
        <v>478</v>
      </c>
    </row>
    <row r="75" spans="1:8">
      <c r="A75" s="145">
        <v>408</v>
      </c>
      <c r="B75" s="45" t="s">
        <v>53</v>
      </c>
      <c r="C75" s="51">
        <v>856</v>
      </c>
      <c r="D75" s="51">
        <v>455</v>
      </c>
      <c r="E75" s="58">
        <f t="shared" si="0"/>
        <v>401</v>
      </c>
      <c r="F75" s="58"/>
      <c r="G75" s="52">
        <f t="shared" si="1"/>
        <v>214</v>
      </c>
      <c r="H75" s="54">
        <f t="shared" si="2"/>
        <v>100.25</v>
      </c>
    </row>
    <row r="76" spans="1:8">
      <c r="A76" s="145">
        <v>409</v>
      </c>
      <c r="B76" s="45" t="s">
        <v>54</v>
      </c>
      <c r="C76" s="51">
        <v>1355</v>
      </c>
      <c r="D76" s="51">
        <v>742</v>
      </c>
      <c r="E76" s="58">
        <f t="shared" si="0"/>
        <v>613</v>
      </c>
      <c r="F76" s="58"/>
      <c r="G76" s="52">
        <f t="shared" si="1"/>
        <v>338.75</v>
      </c>
      <c r="H76" s="54">
        <f t="shared" si="2"/>
        <v>153.25</v>
      </c>
    </row>
    <row r="77" spans="1:8">
      <c r="A77" s="145">
        <v>410</v>
      </c>
      <c r="B77" s="45" t="s">
        <v>55</v>
      </c>
      <c r="C77" s="51">
        <v>2303</v>
      </c>
      <c r="D77" s="51">
        <v>1013</v>
      </c>
      <c r="E77" s="58">
        <f t="shared" si="0"/>
        <v>1290</v>
      </c>
      <c r="F77" s="58"/>
      <c r="G77" s="52">
        <f t="shared" si="1"/>
        <v>575.75</v>
      </c>
      <c r="H77" s="54">
        <f t="shared" si="2"/>
        <v>322.5</v>
      </c>
    </row>
    <row r="78" spans="1:8">
      <c r="A78" s="145">
        <v>411</v>
      </c>
      <c r="B78" s="66" t="s">
        <v>56</v>
      </c>
      <c r="C78" s="51">
        <v>2232</v>
      </c>
      <c r="D78" s="51">
        <v>948</v>
      </c>
      <c r="E78" s="58">
        <f t="shared" si="0"/>
        <v>1284</v>
      </c>
      <c r="F78" s="58"/>
      <c r="G78" s="52">
        <f t="shared" si="1"/>
        <v>558</v>
      </c>
      <c r="H78" s="54">
        <f t="shared" si="2"/>
        <v>321</v>
      </c>
    </row>
    <row r="79" spans="1:8">
      <c r="A79" s="145">
        <v>412</v>
      </c>
      <c r="B79" s="66" t="s">
        <v>57</v>
      </c>
      <c r="C79" s="51">
        <v>2265</v>
      </c>
      <c r="D79" s="51">
        <v>948</v>
      </c>
      <c r="E79" s="58">
        <f t="shared" si="0"/>
        <v>1317</v>
      </c>
      <c r="F79" s="58"/>
      <c r="G79" s="52">
        <f t="shared" si="1"/>
        <v>566.25</v>
      </c>
      <c r="H79" s="54">
        <f t="shared" si="2"/>
        <v>329.25</v>
      </c>
    </row>
    <row r="80" spans="1:8">
      <c r="A80" s="145">
        <v>413</v>
      </c>
      <c r="B80" s="45" t="s">
        <v>58</v>
      </c>
      <c r="C80" s="51">
        <v>3213</v>
      </c>
      <c r="D80" s="51">
        <v>1441</v>
      </c>
      <c r="E80" s="58">
        <f t="shared" si="0"/>
        <v>1772</v>
      </c>
      <c r="F80" s="58"/>
      <c r="G80" s="52">
        <f t="shared" si="1"/>
        <v>803.25</v>
      </c>
      <c r="H80" s="54">
        <f t="shared" si="2"/>
        <v>443</v>
      </c>
    </row>
    <row r="81" spans="1:9">
      <c r="A81" s="145">
        <v>414</v>
      </c>
      <c r="B81" s="45" t="s">
        <v>59</v>
      </c>
      <c r="C81" s="51">
        <v>3213</v>
      </c>
      <c r="D81" s="51">
        <v>1441</v>
      </c>
      <c r="E81" s="58">
        <f t="shared" si="0"/>
        <v>1772</v>
      </c>
      <c r="F81" s="58"/>
      <c r="G81" s="52">
        <f t="shared" si="1"/>
        <v>803.25</v>
      </c>
      <c r="H81" s="54">
        <f t="shared" si="2"/>
        <v>443</v>
      </c>
    </row>
    <row r="82" spans="1:9">
      <c r="A82" s="145">
        <v>415</v>
      </c>
      <c r="B82" s="66" t="s">
        <v>60</v>
      </c>
      <c r="C82" s="51">
        <v>3213</v>
      </c>
      <c r="D82" s="51">
        <v>1441</v>
      </c>
      <c r="E82" s="58">
        <f t="shared" si="0"/>
        <v>1772</v>
      </c>
      <c r="F82" s="58"/>
      <c r="G82" s="52">
        <f t="shared" ref="G82:G129" si="3">C82/4</f>
        <v>803.25</v>
      </c>
      <c r="H82" s="54">
        <f t="shared" si="2"/>
        <v>443</v>
      </c>
    </row>
    <row r="83" spans="1:9">
      <c r="A83" s="145">
        <v>416</v>
      </c>
      <c r="B83" s="66" t="s">
        <v>61</v>
      </c>
      <c r="C83" s="51">
        <v>3213</v>
      </c>
      <c r="D83" s="51">
        <v>1441</v>
      </c>
      <c r="E83" s="58">
        <f t="shared" si="0"/>
        <v>1772</v>
      </c>
      <c r="F83" s="58"/>
      <c r="G83" s="52">
        <f t="shared" si="3"/>
        <v>803.25</v>
      </c>
      <c r="H83" s="54">
        <f t="shared" si="2"/>
        <v>443</v>
      </c>
    </row>
    <row r="84" spans="1:9">
      <c r="A84" s="145">
        <v>417</v>
      </c>
      <c r="B84" s="66" t="s">
        <v>62</v>
      </c>
      <c r="C84" s="51">
        <v>3793</v>
      </c>
      <c r="D84" s="51">
        <v>1691</v>
      </c>
      <c r="E84" s="58">
        <f t="shared" si="0"/>
        <v>2102</v>
      </c>
      <c r="F84" s="58"/>
      <c r="G84" s="52">
        <f t="shared" si="3"/>
        <v>948.25</v>
      </c>
      <c r="H84" s="54">
        <f t="shared" si="2"/>
        <v>525.5</v>
      </c>
    </row>
    <row r="85" spans="1:9">
      <c r="A85" s="145">
        <v>418</v>
      </c>
      <c r="B85" s="66" t="s">
        <v>63</v>
      </c>
      <c r="C85" s="51">
        <v>2135</v>
      </c>
      <c r="D85" s="51">
        <v>948</v>
      </c>
      <c r="E85" s="58">
        <f t="shared" si="0"/>
        <v>1187</v>
      </c>
      <c r="F85" s="58"/>
      <c r="G85" s="52">
        <f t="shared" si="3"/>
        <v>533.75</v>
      </c>
      <c r="H85" s="54">
        <f t="shared" si="2"/>
        <v>296.75</v>
      </c>
    </row>
    <row r="86" spans="1:9">
      <c r="A86" s="148" t="s">
        <v>106</v>
      </c>
      <c r="B86" s="66" t="s">
        <v>107</v>
      </c>
      <c r="C86" s="51">
        <v>5234</v>
      </c>
      <c r="D86" s="51">
        <v>2324</v>
      </c>
      <c r="E86" s="58">
        <f t="shared" ref="E86:E129" si="4">C86-D86</f>
        <v>2910</v>
      </c>
      <c r="F86" s="58"/>
      <c r="G86" s="52">
        <f t="shared" si="3"/>
        <v>1308.5</v>
      </c>
      <c r="H86" s="54">
        <f t="shared" ref="H86:H129" si="5">IF(((C86-D86)*0.25)&lt;0,0,((C86-D86)*0.25))</f>
        <v>727.5</v>
      </c>
    </row>
    <row r="87" spans="1:9">
      <c r="A87" s="148" t="s">
        <v>108</v>
      </c>
      <c r="B87" s="66" t="s">
        <v>64</v>
      </c>
      <c r="C87" s="51">
        <v>5798</v>
      </c>
      <c r="D87" s="51">
        <v>2595</v>
      </c>
      <c r="E87" s="58">
        <f t="shared" si="4"/>
        <v>3203</v>
      </c>
      <c r="F87" s="58"/>
      <c r="G87" s="52">
        <f t="shared" si="3"/>
        <v>1449.5</v>
      </c>
      <c r="H87" s="54">
        <f t="shared" si="5"/>
        <v>800.75</v>
      </c>
    </row>
    <row r="88" spans="1:9">
      <c r="A88" s="148" t="s">
        <v>109</v>
      </c>
      <c r="B88" s="66" t="s">
        <v>65</v>
      </c>
      <c r="C88" s="51">
        <v>12262</v>
      </c>
      <c r="D88" s="51">
        <v>8902</v>
      </c>
      <c r="E88" s="58"/>
      <c r="F88" s="58"/>
      <c r="G88" s="52">
        <f t="shared" si="3"/>
        <v>3065.5</v>
      </c>
      <c r="H88" s="54">
        <f t="shared" si="5"/>
        <v>840</v>
      </c>
    </row>
    <row r="89" spans="1:9">
      <c r="A89" s="148" t="s">
        <v>110</v>
      </c>
      <c r="B89" s="66" t="s">
        <v>66</v>
      </c>
      <c r="C89" s="51">
        <v>6686</v>
      </c>
      <c r="D89" s="51">
        <v>5267</v>
      </c>
      <c r="E89" s="58"/>
      <c r="F89" s="58"/>
      <c r="G89" s="52">
        <f t="shared" si="3"/>
        <v>1671.5</v>
      </c>
      <c r="H89" s="54">
        <f t="shared" si="5"/>
        <v>354.75</v>
      </c>
    </row>
    <row r="90" spans="1:9" ht="31.5">
      <c r="A90" s="148" t="s">
        <v>111</v>
      </c>
      <c r="B90" s="66" t="s">
        <v>142</v>
      </c>
      <c r="C90" s="67">
        <v>1</v>
      </c>
      <c r="D90" s="67">
        <v>0.8</v>
      </c>
      <c r="E90" s="60"/>
      <c r="F90" s="60"/>
      <c r="G90" s="95"/>
      <c r="H90" s="54"/>
      <c r="I90" s="98" t="s">
        <v>180</v>
      </c>
    </row>
    <row r="91" spans="1:9">
      <c r="A91" s="148" t="s">
        <v>112</v>
      </c>
      <c r="B91" s="66" t="s">
        <v>67</v>
      </c>
      <c r="C91" s="51">
        <v>22654</v>
      </c>
      <c r="D91" s="59"/>
      <c r="E91" s="60"/>
      <c r="F91" s="60"/>
      <c r="G91" s="52">
        <f t="shared" si="3"/>
        <v>5663.5</v>
      </c>
      <c r="H91" s="54"/>
    </row>
    <row r="92" spans="1:9">
      <c r="A92" s="145"/>
      <c r="B92" s="66"/>
      <c r="C92" s="59"/>
      <c r="D92" s="59"/>
      <c r="E92" s="60"/>
      <c r="F92" s="60"/>
      <c r="G92" s="52"/>
      <c r="H92" s="54"/>
    </row>
    <row r="93" spans="1:9">
      <c r="A93" s="122" t="s">
        <v>190</v>
      </c>
      <c r="B93" s="123"/>
      <c r="C93" s="123"/>
      <c r="D93" s="123"/>
      <c r="E93" s="124"/>
      <c r="F93" s="57"/>
      <c r="G93" s="52"/>
      <c r="H93" s="54"/>
    </row>
    <row r="94" spans="1:9">
      <c r="A94" s="145">
        <v>501</v>
      </c>
      <c r="B94" s="45" t="s">
        <v>68</v>
      </c>
      <c r="C94" s="51">
        <v>1062</v>
      </c>
      <c r="D94" s="51">
        <v>569</v>
      </c>
      <c r="E94" s="58">
        <f t="shared" si="4"/>
        <v>493</v>
      </c>
      <c r="F94" s="58"/>
      <c r="G94" s="52">
        <f t="shared" si="3"/>
        <v>265.5</v>
      </c>
      <c r="H94" s="54">
        <f t="shared" si="5"/>
        <v>123.25</v>
      </c>
    </row>
    <row r="95" spans="1:9">
      <c r="A95" s="145">
        <v>502</v>
      </c>
      <c r="B95" s="45" t="s">
        <v>69</v>
      </c>
      <c r="C95" s="51">
        <v>1078</v>
      </c>
      <c r="D95" s="51">
        <v>639</v>
      </c>
      <c r="E95" s="58">
        <f t="shared" si="4"/>
        <v>439</v>
      </c>
      <c r="F95" s="58"/>
      <c r="G95" s="52">
        <f t="shared" si="3"/>
        <v>269.5</v>
      </c>
      <c r="H95" s="54">
        <f t="shared" si="5"/>
        <v>109.75</v>
      </c>
    </row>
    <row r="96" spans="1:9">
      <c r="A96" s="148" t="s">
        <v>113</v>
      </c>
      <c r="B96" s="45" t="s">
        <v>70</v>
      </c>
      <c r="C96" s="51">
        <v>629</v>
      </c>
      <c r="D96" s="51">
        <v>401</v>
      </c>
      <c r="E96" s="58">
        <f t="shared" si="4"/>
        <v>228</v>
      </c>
      <c r="F96" s="58"/>
      <c r="G96" s="52">
        <f t="shared" si="3"/>
        <v>157.25</v>
      </c>
      <c r="H96" s="54">
        <f t="shared" si="5"/>
        <v>57</v>
      </c>
    </row>
    <row r="97" spans="1:9">
      <c r="A97" s="148" t="s">
        <v>114</v>
      </c>
      <c r="B97" s="45" t="s">
        <v>71</v>
      </c>
      <c r="C97" s="68">
        <v>1</v>
      </c>
      <c r="D97" s="68">
        <v>0.8</v>
      </c>
      <c r="E97" s="69">
        <v>0.2</v>
      </c>
      <c r="F97" s="69"/>
      <c r="G97" s="52">
        <f t="shared" si="3"/>
        <v>0.25</v>
      </c>
      <c r="H97" s="54">
        <f t="shared" si="5"/>
        <v>4.9999999999999989E-2</v>
      </c>
      <c r="I97" s="98" t="s">
        <v>180</v>
      </c>
    </row>
    <row r="98" spans="1:9">
      <c r="A98" s="145">
        <v>505</v>
      </c>
      <c r="B98" s="45" t="s">
        <v>72</v>
      </c>
      <c r="C98" s="51">
        <v>1306</v>
      </c>
      <c r="D98" s="51">
        <v>607</v>
      </c>
      <c r="E98" s="58">
        <f t="shared" si="4"/>
        <v>699</v>
      </c>
      <c r="F98" s="58"/>
      <c r="G98" s="52">
        <f t="shared" si="3"/>
        <v>326.5</v>
      </c>
      <c r="H98" s="54">
        <f>IF(((C98-D98)*0.25)&lt;0,0,((C98-D98)*0.25))</f>
        <v>174.75</v>
      </c>
    </row>
    <row r="99" spans="1:9" ht="31.5">
      <c r="A99" s="145">
        <v>509</v>
      </c>
      <c r="B99" s="45" t="s">
        <v>73</v>
      </c>
      <c r="C99" s="58"/>
      <c r="D99" s="58">
        <v>2102</v>
      </c>
      <c r="E99" s="58"/>
      <c r="F99" s="58"/>
      <c r="G99" s="96" t="s">
        <v>177</v>
      </c>
      <c r="H99" s="54"/>
      <c r="I99" s="94"/>
    </row>
    <row r="100" spans="1:9">
      <c r="A100" s="145" t="s">
        <v>74</v>
      </c>
      <c r="B100" s="45" t="s">
        <v>75</v>
      </c>
      <c r="C100" s="58"/>
      <c r="D100" s="58">
        <v>8653</v>
      </c>
      <c r="E100" s="58"/>
      <c r="F100" s="58"/>
      <c r="G100" s="96" t="s">
        <v>177</v>
      </c>
      <c r="H100" s="54"/>
      <c r="I100" s="94"/>
    </row>
    <row r="101" spans="1:9">
      <c r="A101" s="145" t="s">
        <v>76</v>
      </c>
      <c r="B101" s="45" t="s">
        <v>77</v>
      </c>
      <c r="C101" s="58"/>
      <c r="D101" s="58">
        <v>8398</v>
      </c>
      <c r="E101" s="58"/>
      <c r="F101" s="58"/>
      <c r="G101" s="96" t="s">
        <v>177</v>
      </c>
      <c r="H101" s="54"/>
      <c r="I101" s="94"/>
    </row>
    <row r="102" spans="1:9">
      <c r="A102" s="145" t="s">
        <v>78</v>
      </c>
      <c r="B102" s="45" t="s">
        <v>79</v>
      </c>
      <c r="C102" s="58"/>
      <c r="D102" s="58">
        <v>13275</v>
      </c>
      <c r="E102" s="58"/>
      <c r="F102" s="58"/>
      <c r="G102" s="96" t="s">
        <v>177</v>
      </c>
      <c r="H102" s="54"/>
      <c r="I102" s="94"/>
    </row>
    <row r="103" spans="1:9">
      <c r="A103" s="145" t="s">
        <v>80</v>
      </c>
      <c r="B103" s="45" t="s">
        <v>81</v>
      </c>
      <c r="C103" s="58"/>
      <c r="D103" s="58">
        <v>7954</v>
      </c>
      <c r="E103" s="58"/>
      <c r="F103" s="58"/>
      <c r="G103" s="96" t="s">
        <v>177</v>
      </c>
      <c r="H103" s="54"/>
      <c r="I103" s="94"/>
    </row>
    <row r="104" spans="1:9">
      <c r="A104" s="148" t="s">
        <v>115</v>
      </c>
      <c r="B104" s="45" t="s">
        <v>82</v>
      </c>
      <c r="C104" s="58"/>
      <c r="D104" s="58">
        <v>5613</v>
      </c>
      <c r="E104" s="58"/>
      <c r="F104" s="58"/>
      <c r="G104" s="96" t="s">
        <v>177</v>
      </c>
      <c r="H104" s="54"/>
      <c r="I104" s="94"/>
    </row>
    <row r="105" spans="1:9">
      <c r="A105" s="148" t="s">
        <v>116</v>
      </c>
      <c r="B105" s="45" t="s">
        <v>83</v>
      </c>
      <c r="C105" s="58"/>
      <c r="D105" s="58">
        <v>899</v>
      </c>
      <c r="E105" s="58"/>
      <c r="F105" s="58"/>
      <c r="G105" s="96" t="s">
        <v>177</v>
      </c>
      <c r="H105" s="54"/>
      <c r="I105" s="94"/>
    </row>
    <row r="106" spans="1:9">
      <c r="A106" s="148" t="s">
        <v>117</v>
      </c>
      <c r="B106" s="45" t="s">
        <v>84</v>
      </c>
      <c r="C106" s="58"/>
      <c r="D106" s="58">
        <v>6865</v>
      </c>
      <c r="E106" s="58"/>
      <c r="F106" s="58"/>
      <c r="G106" s="96" t="s">
        <v>177</v>
      </c>
      <c r="H106" s="54"/>
      <c r="I106" s="94"/>
    </row>
    <row r="107" spans="1:9">
      <c r="A107" s="145"/>
      <c r="B107" s="45"/>
      <c r="C107" s="59"/>
      <c r="D107" s="59"/>
      <c r="E107" s="60"/>
      <c r="F107" s="60"/>
      <c r="G107" s="52"/>
      <c r="H107" s="54"/>
    </row>
    <row r="108" spans="1:9">
      <c r="A108" s="122" t="s">
        <v>191</v>
      </c>
      <c r="B108" s="123"/>
      <c r="C108" s="123"/>
      <c r="D108" s="123"/>
      <c r="E108" s="124"/>
      <c r="F108" s="57"/>
      <c r="G108" s="52"/>
      <c r="H108" s="54"/>
    </row>
    <row r="109" spans="1:9">
      <c r="A109" s="149"/>
      <c r="B109" s="74" t="s">
        <v>192</v>
      </c>
      <c r="C109" s="73"/>
      <c r="D109" s="73"/>
      <c r="E109" s="75"/>
      <c r="F109" s="75"/>
      <c r="G109" s="52"/>
      <c r="H109" s="54"/>
    </row>
    <row r="110" spans="1:9">
      <c r="A110" s="145"/>
      <c r="B110" s="53"/>
      <c r="C110" s="59"/>
      <c r="D110" s="59"/>
      <c r="E110" s="60"/>
      <c r="F110" s="60"/>
      <c r="G110" s="52"/>
      <c r="H110" s="54"/>
    </row>
    <row r="111" spans="1:9">
      <c r="A111" s="122" t="s">
        <v>193</v>
      </c>
      <c r="B111" s="123"/>
      <c r="C111" s="123"/>
      <c r="D111" s="123"/>
      <c r="E111" s="124"/>
      <c r="F111" s="57"/>
      <c r="G111" s="52"/>
      <c r="H111" s="54"/>
    </row>
    <row r="112" spans="1:9">
      <c r="A112" s="145">
        <v>702</v>
      </c>
      <c r="B112" s="53" t="s">
        <v>143</v>
      </c>
      <c r="C112" s="51">
        <v>206</v>
      </c>
      <c r="D112" s="51">
        <v>130</v>
      </c>
      <c r="E112" s="58">
        <f t="shared" si="4"/>
        <v>76</v>
      </c>
      <c r="F112" s="58"/>
      <c r="G112" s="52">
        <f t="shared" si="3"/>
        <v>51.5</v>
      </c>
      <c r="H112" s="54">
        <f t="shared" si="5"/>
        <v>19</v>
      </c>
    </row>
    <row r="113" spans="1:8">
      <c r="A113" s="145">
        <v>703</v>
      </c>
      <c r="B113" s="53" t="s">
        <v>144</v>
      </c>
      <c r="C113" s="51">
        <v>477</v>
      </c>
      <c r="D113" s="51">
        <v>293</v>
      </c>
      <c r="E113" s="58">
        <f t="shared" si="4"/>
        <v>184</v>
      </c>
      <c r="F113" s="58"/>
      <c r="G113" s="52">
        <f t="shared" si="3"/>
        <v>119.25</v>
      </c>
      <c r="H113" s="54">
        <f t="shared" si="5"/>
        <v>46</v>
      </c>
    </row>
    <row r="114" spans="1:8">
      <c r="A114" s="145">
        <v>704</v>
      </c>
      <c r="B114" s="53" t="s">
        <v>145</v>
      </c>
      <c r="C114" s="51">
        <v>27</v>
      </c>
      <c r="D114" s="51">
        <v>16</v>
      </c>
      <c r="E114" s="58">
        <f t="shared" si="4"/>
        <v>11</v>
      </c>
      <c r="F114" s="58"/>
      <c r="G114" s="52">
        <f t="shared" si="3"/>
        <v>6.75</v>
      </c>
      <c r="H114" s="54">
        <f t="shared" si="5"/>
        <v>2.75</v>
      </c>
    </row>
    <row r="115" spans="1:8">
      <c r="A115" s="145">
        <v>705</v>
      </c>
      <c r="B115" s="53" t="s">
        <v>146</v>
      </c>
      <c r="C115" s="51">
        <v>3712</v>
      </c>
      <c r="D115" s="51">
        <v>2232</v>
      </c>
      <c r="E115" s="58"/>
      <c r="F115" s="58"/>
      <c r="G115" s="52">
        <f t="shared" si="3"/>
        <v>928</v>
      </c>
      <c r="H115" s="54">
        <f t="shared" si="5"/>
        <v>370</v>
      </c>
    </row>
    <row r="116" spans="1:8">
      <c r="A116" s="148" t="s">
        <v>147</v>
      </c>
      <c r="B116" s="53" t="s">
        <v>85</v>
      </c>
      <c r="C116" s="51">
        <v>1013</v>
      </c>
      <c r="D116" s="51">
        <v>753</v>
      </c>
      <c r="E116" s="58"/>
      <c r="F116" s="58"/>
      <c r="G116" s="52">
        <f t="shared" si="3"/>
        <v>253.25</v>
      </c>
      <c r="H116" s="54">
        <f t="shared" si="5"/>
        <v>65</v>
      </c>
    </row>
    <row r="117" spans="1:8">
      <c r="A117" s="145">
        <v>707</v>
      </c>
      <c r="B117" s="53" t="s">
        <v>86</v>
      </c>
      <c r="C117" s="51">
        <v>1317</v>
      </c>
      <c r="D117" s="51">
        <v>710</v>
      </c>
      <c r="E117" s="58"/>
      <c r="F117" s="58"/>
      <c r="G117" s="52">
        <f t="shared" si="3"/>
        <v>329.25</v>
      </c>
      <c r="H117" s="54">
        <f t="shared" si="5"/>
        <v>151.75</v>
      </c>
    </row>
    <row r="118" spans="1:8">
      <c r="A118" s="145"/>
      <c r="B118" s="53" t="s">
        <v>87</v>
      </c>
      <c r="C118" s="51"/>
      <c r="D118" s="51"/>
      <c r="E118" s="58"/>
      <c r="F118" s="58"/>
      <c r="G118" s="52"/>
      <c r="H118" s="54"/>
    </row>
    <row r="119" spans="1:8">
      <c r="A119" s="145"/>
      <c r="B119" s="53"/>
      <c r="C119" s="51"/>
      <c r="D119" s="51"/>
      <c r="E119" s="58"/>
      <c r="F119" s="58"/>
      <c r="G119" s="52"/>
      <c r="H119" s="54"/>
    </row>
    <row r="120" spans="1:8">
      <c r="A120" s="56" t="s">
        <v>194</v>
      </c>
      <c r="B120" s="56"/>
      <c r="C120" s="150"/>
      <c r="D120" s="150"/>
      <c r="E120" s="151"/>
      <c r="F120" s="57"/>
      <c r="G120" s="52"/>
      <c r="H120" s="54"/>
    </row>
    <row r="121" spans="1:8" ht="31.5">
      <c r="A121" s="145" t="s">
        <v>148</v>
      </c>
      <c r="B121" s="45" t="s">
        <v>149</v>
      </c>
      <c r="C121" s="51">
        <v>255</v>
      </c>
      <c r="D121" s="51">
        <v>130</v>
      </c>
      <c r="E121" s="58">
        <f t="shared" si="4"/>
        <v>125</v>
      </c>
      <c r="F121" s="58"/>
      <c r="G121" s="52">
        <f t="shared" si="3"/>
        <v>63.75</v>
      </c>
      <c r="H121" s="54">
        <f t="shared" si="5"/>
        <v>31.25</v>
      </c>
    </row>
    <row r="122" spans="1:8">
      <c r="A122" s="145" t="s">
        <v>150</v>
      </c>
      <c r="B122" s="45" t="s">
        <v>151</v>
      </c>
      <c r="C122" s="51">
        <v>49</v>
      </c>
      <c r="D122" s="70">
        <v>27</v>
      </c>
      <c r="E122" s="58">
        <f t="shared" si="4"/>
        <v>22</v>
      </c>
      <c r="F122" s="58"/>
      <c r="G122" s="52">
        <f t="shared" si="3"/>
        <v>12.25</v>
      </c>
      <c r="H122" s="54">
        <f t="shared" si="5"/>
        <v>5.5</v>
      </c>
    </row>
    <row r="123" spans="1:8">
      <c r="A123" s="145" t="s">
        <v>152</v>
      </c>
      <c r="B123" s="45" t="s">
        <v>153</v>
      </c>
      <c r="C123" s="51">
        <v>228</v>
      </c>
      <c r="D123" s="51">
        <v>98</v>
      </c>
      <c r="E123" s="58">
        <f t="shared" si="4"/>
        <v>130</v>
      </c>
      <c r="F123" s="58"/>
      <c r="G123" s="52">
        <f t="shared" si="3"/>
        <v>57</v>
      </c>
      <c r="H123" s="54">
        <f t="shared" si="5"/>
        <v>32.5</v>
      </c>
    </row>
    <row r="124" spans="1:8">
      <c r="A124" s="145" t="s">
        <v>154</v>
      </c>
      <c r="B124" s="45" t="s">
        <v>155</v>
      </c>
      <c r="C124" s="51">
        <v>444</v>
      </c>
      <c r="D124" s="51">
        <v>244</v>
      </c>
      <c r="E124" s="58">
        <f t="shared" si="4"/>
        <v>200</v>
      </c>
      <c r="F124" s="58"/>
      <c r="G124" s="52">
        <f t="shared" si="3"/>
        <v>111</v>
      </c>
      <c r="H124" s="54">
        <f t="shared" si="5"/>
        <v>50</v>
      </c>
    </row>
    <row r="125" spans="1:8">
      <c r="A125" s="145" t="s">
        <v>156</v>
      </c>
      <c r="B125" s="45" t="s">
        <v>157</v>
      </c>
      <c r="C125" s="51">
        <v>596</v>
      </c>
      <c r="D125" s="51">
        <v>331</v>
      </c>
      <c r="E125" s="58">
        <f t="shared" si="4"/>
        <v>265</v>
      </c>
      <c r="F125" s="58"/>
      <c r="G125" s="52">
        <f t="shared" si="3"/>
        <v>149</v>
      </c>
      <c r="H125" s="54">
        <f t="shared" si="5"/>
        <v>66.25</v>
      </c>
    </row>
    <row r="126" spans="1:8">
      <c r="A126" s="145" t="s">
        <v>158</v>
      </c>
      <c r="B126" s="45" t="s">
        <v>159</v>
      </c>
      <c r="C126" s="51">
        <v>466</v>
      </c>
      <c r="D126" s="51">
        <v>265</v>
      </c>
      <c r="E126" s="58">
        <f t="shared" si="4"/>
        <v>201</v>
      </c>
      <c r="F126" s="58"/>
      <c r="G126" s="52">
        <f t="shared" si="3"/>
        <v>116.5</v>
      </c>
      <c r="H126" s="54">
        <f t="shared" si="5"/>
        <v>50.25</v>
      </c>
    </row>
    <row r="127" spans="1:8">
      <c r="A127" s="145" t="s">
        <v>160</v>
      </c>
      <c r="B127" s="45" t="s">
        <v>161</v>
      </c>
      <c r="C127" s="51">
        <v>1978</v>
      </c>
      <c r="D127" s="51">
        <v>1550</v>
      </c>
      <c r="E127" s="58">
        <f t="shared" si="4"/>
        <v>428</v>
      </c>
      <c r="F127" s="58"/>
      <c r="G127" s="52">
        <f t="shared" si="3"/>
        <v>494.5</v>
      </c>
      <c r="H127" s="54">
        <f t="shared" si="5"/>
        <v>107</v>
      </c>
    </row>
    <row r="128" spans="1:8">
      <c r="A128" s="145" t="s">
        <v>165</v>
      </c>
      <c r="B128" s="45" t="s">
        <v>162</v>
      </c>
      <c r="C128" s="51">
        <v>867</v>
      </c>
      <c r="D128" s="51">
        <v>498</v>
      </c>
      <c r="E128" s="58">
        <f t="shared" si="4"/>
        <v>369</v>
      </c>
      <c r="F128" s="58"/>
      <c r="G128" s="52">
        <f t="shared" si="3"/>
        <v>216.75</v>
      </c>
      <c r="H128" s="54">
        <f t="shared" si="5"/>
        <v>92.25</v>
      </c>
    </row>
    <row r="129" spans="1:8" ht="31.5">
      <c r="A129" s="145" t="s">
        <v>163</v>
      </c>
      <c r="B129" s="45" t="s">
        <v>164</v>
      </c>
      <c r="C129" s="51">
        <v>786</v>
      </c>
      <c r="D129" s="51">
        <v>526</v>
      </c>
      <c r="E129" s="58">
        <f t="shared" si="4"/>
        <v>260</v>
      </c>
      <c r="F129" s="58"/>
      <c r="G129" s="52">
        <f t="shared" si="3"/>
        <v>196.5</v>
      </c>
      <c r="H129" s="54">
        <f t="shared" si="5"/>
        <v>65</v>
      </c>
    </row>
    <row r="130" spans="1:8">
      <c r="E130" s="48"/>
      <c r="F130" s="48"/>
      <c r="G130" s="48"/>
      <c r="H130" s="48"/>
    </row>
    <row r="131" spans="1:8">
      <c r="E131" s="48"/>
      <c r="F131" s="48"/>
      <c r="G131" s="48"/>
      <c r="H131" s="48"/>
    </row>
    <row r="132" spans="1:8">
      <c r="E132" s="48"/>
      <c r="F132" s="48"/>
      <c r="G132" s="48"/>
      <c r="H132" s="48"/>
    </row>
    <row r="133" spans="1:8">
      <c r="E133" s="48"/>
      <c r="F133" s="48"/>
      <c r="G133" s="48"/>
      <c r="H133" s="48"/>
    </row>
    <row r="134" spans="1:8">
      <c r="E134" s="48"/>
      <c r="F134" s="48"/>
      <c r="G134" s="48"/>
      <c r="H134" s="48"/>
    </row>
    <row r="135" spans="1:8">
      <c r="E135" s="48"/>
      <c r="F135" s="48"/>
      <c r="G135" s="48"/>
      <c r="H135" s="48"/>
    </row>
    <row r="136" spans="1:8">
      <c r="E136" s="48"/>
      <c r="F136" s="48"/>
      <c r="G136" s="48"/>
      <c r="H136" s="48"/>
    </row>
    <row r="137" spans="1:8">
      <c r="E137" s="48"/>
      <c r="F137" s="48"/>
      <c r="G137" s="48"/>
      <c r="H137" s="48"/>
    </row>
    <row r="138" spans="1:8">
      <c r="E138" s="48"/>
      <c r="F138" s="48"/>
      <c r="G138" s="48"/>
      <c r="H138" s="48"/>
    </row>
    <row r="139" spans="1:8">
      <c r="E139" s="48"/>
      <c r="F139" s="48"/>
      <c r="G139" s="48"/>
      <c r="H139" s="48"/>
    </row>
    <row r="140" spans="1:8">
      <c r="E140" s="48"/>
      <c r="F140" s="48"/>
      <c r="G140" s="48"/>
      <c r="H140" s="48"/>
    </row>
    <row r="141" spans="1:8">
      <c r="E141" s="48"/>
      <c r="F141" s="48"/>
      <c r="G141" s="48"/>
      <c r="H141" s="48"/>
    </row>
    <row r="142" spans="1:8">
      <c r="E142" s="48"/>
      <c r="F142" s="48"/>
      <c r="G142" s="48"/>
      <c r="H142" s="48"/>
    </row>
    <row r="143" spans="1:8">
      <c r="E143" s="48"/>
      <c r="F143" s="48"/>
      <c r="G143" s="48"/>
      <c r="H143" s="48"/>
    </row>
    <row r="144" spans="1:8">
      <c r="E144" s="48"/>
      <c r="F144" s="48"/>
      <c r="G144" s="48"/>
      <c r="H144" s="48"/>
    </row>
    <row r="145" spans="5:8">
      <c r="E145" s="48"/>
      <c r="F145" s="48"/>
      <c r="G145" s="48"/>
      <c r="H145" s="48"/>
    </row>
    <row r="146" spans="5:8">
      <c r="E146" s="48"/>
      <c r="F146" s="48"/>
      <c r="G146" s="48"/>
      <c r="H146" s="48"/>
    </row>
    <row r="147" spans="5:8">
      <c r="E147" s="48"/>
      <c r="F147" s="48"/>
      <c r="G147" s="48"/>
      <c r="H147" s="48"/>
    </row>
    <row r="148" spans="5:8">
      <c r="E148" s="48"/>
      <c r="F148" s="48"/>
      <c r="G148" s="48"/>
      <c r="H148" s="48"/>
    </row>
    <row r="149" spans="5:8">
      <c r="E149" s="48"/>
      <c r="F149" s="48"/>
      <c r="G149" s="48"/>
      <c r="H149" s="48"/>
    </row>
    <row r="150" spans="5:8">
      <c r="E150" s="48"/>
      <c r="F150" s="48"/>
      <c r="G150" s="48"/>
      <c r="H150" s="48"/>
    </row>
    <row r="151" spans="5:8">
      <c r="E151" s="48"/>
      <c r="F151" s="48"/>
      <c r="G151" s="48"/>
      <c r="H151" s="48"/>
    </row>
    <row r="152" spans="5:8">
      <c r="E152" s="48"/>
      <c r="F152" s="48"/>
      <c r="G152" s="48"/>
      <c r="H152" s="48"/>
    </row>
    <row r="153" spans="5:8">
      <c r="E153" s="48"/>
      <c r="F153" s="48"/>
      <c r="G153" s="48"/>
      <c r="H153" s="48"/>
    </row>
    <row r="154" spans="5:8">
      <c r="E154" s="48"/>
      <c r="F154" s="48"/>
      <c r="G154" s="48"/>
      <c r="H154" s="48"/>
    </row>
    <row r="155" spans="5:8">
      <c r="E155" s="48"/>
      <c r="F155" s="48"/>
      <c r="G155" s="48"/>
      <c r="H155" s="48"/>
    </row>
    <row r="156" spans="5:8">
      <c r="E156" s="48"/>
      <c r="F156" s="48"/>
      <c r="G156" s="48"/>
      <c r="H156" s="48"/>
    </row>
    <row r="157" spans="5:8">
      <c r="E157" s="48"/>
      <c r="F157" s="48"/>
      <c r="G157" s="48"/>
      <c r="H157" s="48"/>
    </row>
    <row r="158" spans="5:8">
      <c r="E158" s="48"/>
      <c r="F158" s="48"/>
      <c r="G158" s="48"/>
      <c r="H158" s="48"/>
    </row>
    <row r="159" spans="5:8">
      <c r="E159" s="48"/>
      <c r="F159" s="48"/>
      <c r="G159" s="48"/>
      <c r="H159" s="48"/>
    </row>
    <row r="160" spans="5:8">
      <c r="E160" s="48"/>
      <c r="F160" s="48"/>
      <c r="G160" s="48"/>
      <c r="H160" s="48"/>
    </row>
    <row r="161" spans="5:8">
      <c r="E161" s="48"/>
      <c r="F161" s="48"/>
      <c r="G161" s="48"/>
      <c r="H161" s="48"/>
    </row>
    <row r="162" spans="5:8">
      <c r="E162" s="48"/>
      <c r="F162" s="48"/>
      <c r="G162" s="48"/>
      <c r="H162" s="48"/>
    </row>
    <row r="163" spans="5:8">
      <c r="E163" s="48"/>
      <c r="F163" s="48"/>
      <c r="G163" s="48"/>
      <c r="H163" s="48"/>
    </row>
    <row r="164" spans="5:8">
      <c r="E164" s="48"/>
      <c r="F164" s="48"/>
      <c r="G164" s="48"/>
      <c r="H164" s="48"/>
    </row>
    <row r="165" spans="5:8">
      <c r="E165" s="48"/>
      <c r="F165" s="48"/>
      <c r="G165" s="48"/>
      <c r="H165" s="48"/>
    </row>
    <row r="166" spans="5:8">
      <c r="E166" s="48"/>
      <c r="F166" s="48"/>
      <c r="G166" s="48"/>
      <c r="H166" s="48"/>
    </row>
    <row r="167" spans="5:8">
      <c r="E167" s="48"/>
      <c r="F167" s="48"/>
      <c r="G167" s="48"/>
      <c r="H167" s="48"/>
    </row>
    <row r="168" spans="5:8">
      <c r="E168" s="48"/>
      <c r="F168" s="48"/>
      <c r="G168" s="48"/>
      <c r="H168" s="48"/>
    </row>
    <row r="169" spans="5:8">
      <c r="E169" s="48"/>
      <c r="F169" s="48"/>
      <c r="G169" s="48"/>
      <c r="H169" s="48"/>
    </row>
    <row r="170" spans="5:8">
      <c r="E170" s="48"/>
      <c r="F170" s="48"/>
      <c r="G170" s="48"/>
      <c r="H170" s="48"/>
    </row>
    <row r="171" spans="5:8">
      <c r="E171" s="48"/>
      <c r="F171" s="48"/>
      <c r="G171" s="48"/>
      <c r="H171" s="48"/>
    </row>
    <row r="172" spans="5:8">
      <c r="E172" s="48"/>
      <c r="F172" s="48"/>
      <c r="G172" s="48"/>
      <c r="H172" s="48"/>
    </row>
    <row r="173" spans="5:8">
      <c r="E173" s="48"/>
      <c r="F173" s="48"/>
      <c r="G173" s="48"/>
      <c r="H173" s="48"/>
    </row>
    <row r="174" spans="5:8">
      <c r="E174" s="48"/>
      <c r="F174" s="48"/>
      <c r="G174" s="48"/>
      <c r="H174" s="48"/>
    </row>
    <row r="175" spans="5:8">
      <c r="E175" s="48"/>
      <c r="F175" s="48"/>
      <c r="G175" s="48"/>
      <c r="H175" s="48"/>
    </row>
    <row r="176" spans="5:8">
      <c r="E176" s="48"/>
      <c r="F176" s="48"/>
      <c r="G176" s="48"/>
      <c r="H176" s="48"/>
    </row>
    <row r="177" spans="5:8">
      <c r="E177" s="48"/>
      <c r="F177" s="48"/>
      <c r="G177" s="48"/>
      <c r="H177" s="48"/>
    </row>
    <row r="178" spans="5:8">
      <c r="E178" s="48"/>
      <c r="F178" s="48"/>
      <c r="G178" s="48"/>
      <c r="H178" s="48"/>
    </row>
    <row r="179" spans="5:8">
      <c r="E179" s="48"/>
      <c r="F179" s="48"/>
      <c r="G179" s="48"/>
      <c r="H179" s="48"/>
    </row>
    <row r="180" spans="5:8">
      <c r="E180" s="48"/>
      <c r="F180" s="48"/>
      <c r="G180" s="48"/>
      <c r="H180" s="48"/>
    </row>
    <row r="181" spans="5:8">
      <c r="E181" s="48"/>
      <c r="F181" s="48"/>
      <c r="G181" s="48"/>
      <c r="H181" s="48"/>
    </row>
    <row r="182" spans="5:8">
      <c r="E182" s="48"/>
      <c r="F182" s="48"/>
      <c r="G182" s="48"/>
      <c r="H182" s="48"/>
    </row>
    <row r="183" spans="5:8">
      <c r="E183" s="48"/>
      <c r="F183" s="48"/>
      <c r="G183" s="48"/>
      <c r="H183" s="48"/>
    </row>
    <row r="184" spans="5:8">
      <c r="E184" s="48"/>
      <c r="F184" s="48"/>
      <c r="G184" s="48"/>
      <c r="H184" s="48"/>
    </row>
    <row r="185" spans="5:8">
      <c r="E185" s="48"/>
      <c r="F185" s="48"/>
      <c r="G185" s="48"/>
      <c r="H185" s="48"/>
    </row>
    <row r="186" spans="5:8">
      <c r="E186" s="48"/>
      <c r="F186" s="48"/>
      <c r="G186" s="48"/>
      <c r="H186" s="48"/>
    </row>
    <row r="187" spans="5:8">
      <c r="E187" s="48"/>
      <c r="F187" s="48"/>
      <c r="G187" s="48"/>
      <c r="H187" s="48"/>
    </row>
    <row r="188" spans="5:8">
      <c r="E188" s="48"/>
      <c r="F188" s="48"/>
      <c r="G188" s="48"/>
      <c r="H188" s="48"/>
    </row>
    <row r="189" spans="5:8">
      <c r="E189" s="48"/>
      <c r="F189" s="48"/>
      <c r="G189" s="48"/>
      <c r="H189" s="48"/>
    </row>
    <row r="190" spans="5:8">
      <c r="E190" s="48"/>
      <c r="F190" s="48"/>
      <c r="G190" s="48"/>
      <c r="H190" s="48"/>
    </row>
    <row r="191" spans="5:8">
      <c r="E191" s="48"/>
      <c r="F191" s="48"/>
      <c r="G191" s="48"/>
      <c r="H191" s="48"/>
    </row>
    <row r="192" spans="5:8">
      <c r="E192" s="48"/>
      <c r="F192" s="48"/>
      <c r="G192" s="48"/>
      <c r="H192" s="48"/>
    </row>
    <row r="193" spans="5:8">
      <c r="E193" s="48"/>
      <c r="F193" s="48"/>
      <c r="G193" s="48"/>
      <c r="H193" s="48"/>
    </row>
    <row r="194" spans="5:8">
      <c r="E194" s="48"/>
      <c r="F194" s="48"/>
      <c r="G194" s="48"/>
      <c r="H194" s="48"/>
    </row>
    <row r="195" spans="5:8">
      <c r="E195" s="48"/>
      <c r="F195" s="48"/>
      <c r="G195" s="48"/>
      <c r="H195" s="48"/>
    </row>
    <row r="196" spans="5:8">
      <c r="E196" s="48"/>
      <c r="F196" s="48"/>
      <c r="G196" s="48"/>
      <c r="H196" s="48"/>
    </row>
    <row r="197" spans="5:8">
      <c r="E197" s="48"/>
      <c r="F197" s="48"/>
      <c r="G197" s="48"/>
      <c r="H197" s="48"/>
    </row>
    <row r="198" spans="5:8">
      <c r="E198" s="48"/>
      <c r="F198" s="48"/>
      <c r="G198" s="48"/>
      <c r="H198" s="48"/>
    </row>
    <row r="199" spans="5:8">
      <c r="E199" s="48"/>
      <c r="F199" s="48"/>
      <c r="G199" s="48"/>
      <c r="H199" s="48"/>
    </row>
    <row r="200" spans="5:8">
      <c r="E200" s="48"/>
      <c r="F200" s="48"/>
      <c r="G200" s="48"/>
      <c r="H200" s="48"/>
    </row>
    <row r="201" spans="5:8">
      <c r="E201" s="48"/>
      <c r="F201" s="48"/>
      <c r="G201" s="48"/>
      <c r="H201" s="48"/>
    </row>
    <row r="202" spans="5:8">
      <c r="E202" s="48"/>
      <c r="F202" s="48"/>
      <c r="G202" s="48"/>
      <c r="H202" s="48"/>
    </row>
    <row r="203" spans="5:8">
      <c r="E203" s="48"/>
      <c r="F203" s="48"/>
      <c r="G203" s="48"/>
      <c r="H203" s="48"/>
    </row>
    <row r="204" spans="5:8">
      <c r="E204" s="48"/>
      <c r="F204" s="48"/>
      <c r="G204" s="48"/>
      <c r="H204" s="48"/>
    </row>
    <row r="205" spans="5:8">
      <c r="E205" s="48"/>
      <c r="F205" s="48"/>
      <c r="G205" s="48"/>
      <c r="H205" s="48"/>
    </row>
    <row r="206" spans="5:8">
      <c r="E206" s="48"/>
      <c r="F206" s="48"/>
      <c r="G206" s="48"/>
      <c r="H206" s="48"/>
    </row>
    <row r="207" spans="5:8">
      <c r="E207" s="48"/>
      <c r="F207" s="48"/>
      <c r="G207" s="48"/>
      <c r="H207" s="48"/>
    </row>
    <row r="208" spans="5:8">
      <c r="E208" s="48"/>
      <c r="F208" s="48"/>
      <c r="G208" s="48"/>
      <c r="H208" s="48"/>
    </row>
    <row r="209" spans="5:8">
      <c r="E209" s="48"/>
      <c r="F209" s="48"/>
      <c r="G209" s="48"/>
      <c r="H209" s="48"/>
    </row>
    <row r="210" spans="5:8">
      <c r="E210" s="48"/>
      <c r="F210" s="48"/>
      <c r="G210" s="48"/>
      <c r="H210" s="48"/>
    </row>
    <row r="211" spans="5:8">
      <c r="E211" s="48"/>
      <c r="F211" s="48"/>
      <c r="G211" s="48"/>
      <c r="H211" s="48"/>
    </row>
    <row r="212" spans="5:8">
      <c r="E212" s="48"/>
      <c r="F212" s="48"/>
      <c r="G212" s="48"/>
      <c r="H212" s="48"/>
    </row>
    <row r="213" spans="5:8">
      <c r="E213" s="48"/>
      <c r="F213" s="48"/>
      <c r="G213" s="48"/>
      <c r="H213" s="48"/>
    </row>
    <row r="214" spans="5:8">
      <c r="E214" s="48"/>
      <c r="F214" s="48"/>
      <c r="G214" s="48"/>
      <c r="H214" s="48"/>
    </row>
    <row r="215" spans="5:8">
      <c r="E215" s="48"/>
      <c r="F215" s="48"/>
      <c r="G215" s="48"/>
      <c r="H215" s="48"/>
    </row>
    <row r="216" spans="5:8">
      <c r="E216" s="48"/>
      <c r="F216" s="48"/>
      <c r="G216" s="48"/>
      <c r="H216" s="48"/>
    </row>
    <row r="217" spans="5:8">
      <c r="E217" s="48"/>
      <c r="F217" s="48"/>
      <c r="G217" s="48"/>
      <c r="H217" s="48"/>
    </row>
    <row r="218" spans="5:8">
      <c r="E218" s="48"/>
      <c r="F218" s="48"/>
      <c r="G218" s="48"/>
      <c r="H218" s="48"/>
    </row>
    <row r="219" spans="5:8">
      <c r="E219" s="48"/>
      <c r="F219" s="48"/>
      <c r="G219" s="48"/>
      <c r="H219" s="48"/>
    </row>
    <row r="220" spans="5:8">
      <c r="E220" s="48"/>
      <c r="F220" s="48"/>
      <c r="G220" s="48"/>
      <c r="H220" s="48"/>
    </row>
    <row r="221" spans="5:8">
      <c r="E221" s="48"/>
      <c r="F221" s="48"/>
      <c r="G221" s="48"/>
      <c r="H221" s="48"/>
    </row>
    <row r="222" spans="5:8">
      <c r="E222" s="48"/>
      <c r="F222" s="48"/>
      <c r="G222" s="48"/>
      <c r="H222" s="48"/>
    </row>
    <row r="223" spans="5:8">
      <c r="E223" s="48"/>
      <c r="F223" s="48"/>
      <c r="G223" s="48"/>
      <c r="H223" s="48"/>
    </row>
    <row r="224" spans="5:8">
      <c r="E224" s="48"/>
      <c r="F224" s="48"/>
      <c r="G224" s="48"/>
      <c r="H224" s="48"/>
    </row>
    <row r="225" spans="5:8">
      <c r="E225" s="48"/>
      <c r="F225" s="48"/>
      <c r="G225" s="48"/>
      <c r="H225" s="48"/>
    </row>
    <row r="226" spans="5:8">
      <c r="E226" s="48"/>
      <c r="F226" s="48"/>
      <c r="G226" s="48"/>
      <c r="H226" s="48"/>
    </row>
    <row r="227" spans="5:8">
      <c r="E227" s="48"/>
      <c r="F227" s="48"/>
      <c r="G227" s="48"/>
      <c r="H227" s="48"/>
    </row>
    <row r="228" spans="5:8">
      <c r="E228" s="48"/>
      <c r="F228" s="48"/>
      <c r="G228" s="48"/>
      <c r="H228" s="48"/>
    </row>
    <row r="229" spans="5:8">
      <c r="E229" s="48"/>
      <c r="F229" s="48"/>
      <c r="G229" s="48"/>
      <c r="H229" s="48"/>
    </row>
    <row r="230" spans="5:8">
      <c r="E230" s="48"/>
      <c r="F230" s="48"/>
      <c r="G230" s="48"/>
      <c r="H230" s="48"/>
    </row>
    <row r="231" spans="5:8">
      <c r="E231" s="48"/>
      <c r="F231" s="48"/>
      <c r="G231" s="48"/>
      <c r="H231" s="48"/>
    </row>
    <row r="232" spans="5:8">
      <c r="E232" s="48"/>
      <c r="F232" s="48"/>
      <c r="G232" s="48"/>
      <c r="H232" s="48"/>
    </row>
    <row r="233" spans="5:8">
      <c r="E233" s="48"/>
      <c r="F233" s="48"/>
      <c r="G233" s="48"/>
      <c r="H233" s="48"/>
    </row>
    <row r="234" spans="5:8">
      <c r="E234" s="48"/>
      <c r="F234" s="48"/>
      <c r="G234" s="48"/>
      <c r="H234" s="48"/>
    </row>
    <row r="235" spans="5:8">
      <c r="E235" s="48"/>
      <c r="F235" s="48"/>
      <c r="G235" s="48"/>
      <c r="H235" s="48"/>
    </row>
    <row r="236" spans="5:8">
      <c r="E236" s="48"/>
      <c r="F236" s="48"/>
      <c r="G236" s="48"/>
      <c r="H236" s="48"/>
    </row>
    <row r="237" spans="5:8">
      <c r="E237" s="48"/>
      <c r="F237" s="48"/>
      <c r="G237" s="48"/>
      <c r="H237" s="48"/>
    </row>
    <row r="238" spans="5:8">
      <c r="E238" s="48"/>
      <c r="F238" s="48"/>
      <c r="G238" s="48"/>
      <c r="H238" s="48"/>
    </row>
    <row r="239" spans="5:8">
      <c r="E239" s="48"/>
      <c r="F239" s="48"/>
      <c r="G239" s="48"/>
      <c r="H239" s="48"/>
    </row>
    <row r="240" spans="5:8">
      <c r="E240" s="48"/>
      <c r="F240" s="48"/>
      <c r="G240" s="48"/>
      <c r="H240" s="48"/>
    </row>
    <row r="241" spans="5:8">
      <c r="E241" s="48"/>
      <c r="F241" s="48"/>
      <c r="G241" s="48"/>
      <c r="H241" s="48"/>
    </row>
    <row r="242" spans="5:8">
      <c r="E242" s="48"/>
      <c r="F242" s="48"/>
      <c r="G242" s="48"/>
      <c r="H242" s="48"/>
    </row>
    <row r="243" spans="5:8">
      <c r="E243" s="48"/>
      <c r="F243" s="48"/>
      <c r="G243" s="48"/>
      <c r="H243" s="48"/>
    </row>
    <row r="244" spans="5:8">
      <c r="E244" s="48"/>
      <c r="F244" s="48"/>
      <c r="G244" s="48"/>
      <c r="H244" s="48"/>
    </row>
    <row r="245" spans="5:8">
      <c r="E245" s="48"/>
      <c r="F245" s="48"/>
      <c r="G245" s="48"/>
      <c r="H245" s="48"/>
    </row>
    <row r="246" spans="5:8">
      <c r="E246" s="48"/>
      <c r="F246" s="48"/>
      <c r="G246" s="48"/>
      <c r="H246" s="48"/>
    </row>
    <row r="247" spans="5:8">
      <c r="E247" s="48"/>
      <c r="F247" s="48"/>
      <c r="G247" s="48"/>
      <c r="H247" s="48"/>
    </row>
    <row r="248" spans="5:8">
      <c r="E248" s="48"/>
      <c r="F248" s="48"/>
      <c r="G248" s="48"/>
      <c r="H248" s="48"/>
    </row>
    <row r="249" spans="5:8">
      <c r="E249" s="48"/>
      <c r="F249" s="48"/>
      <c r="G249" s="48"/>
      <c r="H249" s="48"/>
    </row>
    <row r="250" spans="5:8">
      <c r="E250" s="48"/>
      <c r="F250" s="48"/>
      <c r="G250" s="48"/>
      <c r="H250" s="48"/>
    </row>
    <row r="251" spans="5:8">
      <c r="E251" s="48"/>
      <c r="F251" s="48"/>
      <c r="G251" s="48"/>
      <c r="H251" s="48"/>
    </row>
    <row r="252" spans="5:8">
      <c r="E252" s="48"/>
      <c r="F252" s="48"/>
      <c r="G252" s="48"/>
      <c r="H252" s="48"/>
    </row>
    <row r="253" spans="5:8">
      <c r="E253" s="48"/>
      <c r="F253" s="48"/>
      <c r="G253" s="48"/>
      <c r="H253" s="48"/>
    </row>
    <row r="254" spans="5:8">
      <c r="E254" s="48"/>
      <c r="F254" s="48"/>
      <c r="G254" s="48"/>
      <c r="H254" s="48"/>
    </row>
    <row r="255" spans="5:8">
      <c r="E255" s="48"/>
      <c r="F255" s="48"/>
      <c r="G255" s="48"/>
      <c r="H255" s="48"/>
    </row>
    <row r="256" spans="5:8">
      <c r="E256" s="48"/>
      <c r="F256" s="48"/>
      <c r="G256" s="48"/>
      <c r="H256" s="48"/>
    </row>
    <row r="257" spans="5:8">
      <c r="E257" s="48"/>
      <c r="F257" s="48"/>
      <c r="G257" s="48"/>
      <c r="H257" s="48"/>
    </row>
    <row r="258" spans="5:8">
      <c r="E258" s="48"/>
      <c r="F258" s="48"/>
      <c r="G258" s="48"/>
      <c r="H258" s="48"/>
    </row>
    <row r="259" spans="5:8">
      <c r="E259" s="48"/>
      <c r="F259" s="48"/>
      <c r="G259" s="48"/>
      <c r="H259" s="48"/>
    </row>
    <row r="260" spans="5:8">
      <c r="E260" s="48"/>
      <c r="F260" s="48"/>
      <c r="G260" s="48"/>
      <c r="H260" s="48"/>
    </row>
    <row r="261" spans="5:8">
      <c r="E261" s="48"/>
      <c r="F261" s="48"/>
      <c r="G261" s="48"/>
      <c r="H261" s="48"/>
    </row>
    <row r="262" spans="5:8">
      <c r="E262" s="48"/>
      <c r="F262" s="48"/>
      <c r="G262" s="48"/>
      <c r="H262" s="48"/>
    </row>
    <row r="263" spans="5:8">
      <c r="E263" s="48"/>
      <c r="F263" s="48"/>
      <c r="G263" s="48"/>
      <c r="H263" s="48"/>
    </row>
    <row r="264" spans="5:8">
      <c r="E264" s="48"/>
      <c r="F264" s="48"/>
      <c r="G264" s="48"/>
      <c r="H264" s="48"/>
    </row>
    <row r="265" spans="5:8">
      <c r="E265" s="48"/>
      <c r="F265" s="48"/>
      <c r="G265" s="48"/>
      <c r="H265" s="48"/>
    </row>
    <row r="266" spans="5:8">
      <c r="E266" s="48"/>
      <c r="F266" s="48"/>
      <c r="G266" s="48"/>
      <c r="H266" s="48"/>
    </row>
    <row r="267" spans="5:8">
      <c r="E267" s="48"/>
      <c r="F267" s="48"/>
      <c r="G267" s="48"/>
      <c r="H267" s="48"/>
    </row>
    <row r="268" spans="5:8">
      <c r="E268" s="48"/>
      <c r="F268" s="48"/>
      <c r="G268" s="48"/>
      <c r="H268" s="48"/>
    </row>
    <row r="269" spans="5:8">
      <c r="E269" s="48"/>
      <c r="F269" s="48"/>
      <c r="G269" s="48"/>
      <c r="H269" s="48"/>
    </row>
    <row r="270" spans="5:8">
      <c r="E270" s="48"/>
      <c r="F270" s="48"/>
      <c r="G270" s="48"/>
      <c r="H270" s="48"/>
    </row>
    <row r="271" spans="5:8">
      <c r="E271" s="48"/>
      <c r="F271" s="48"/>
      <c r="G271" s="48"/>
      <c r="H271" s="48"/>
    </row>
    <row r="272" spans="5:8">
      <c r="E272" s="48"/>
      <c r="F272" s="48"/>
      <c r="G272" s="48"/>
      <c r="H272" s="48"/>
    </row>
    <row r="273" spans="5:8">
      <c r="E273" s="48"/>
      <c r="F273" s="48"/>
      <c r="G273" s="48"/>
      <c r="H273" s="48"/>
    </row>
    <row r="274" spans="5:8">
      <c r="E274" s="48"/>
      <c r="F274" s="48"/>
      <c r="G274" s="48"/>
      <c r="H274" s="48"/>
    </row>
    <row r="275" spans="5:8">
      <c r="E275" s="48"/>
      <c r="F275" s="48"/>
      <c r="G275" s="48"/>
      <c r="H275" s="48"/>
    </row>
    <row r="276" spans="5:8">
      <c r="E276" s="48"/>
      <c r="F276" s="48"/>
      <c r="G276" s="48"/>
      <c r="H276" s="48"/>
    </row>
    <row r="277" spans="5:8">
      <c r="E277" s="48"/>
      <c r="F277" s="48"/>
      <c r="G277" s="48"/>
      <c r="H277" s="48"/>
    </row>
    <row r="278" spans="5:8">
      <c r="E278" s="48"/>
      <c r="F278" s="48"/>
      <c r="G278" s="48"/>
      <c r="H278" s="48"/>
    </row>
    <row r="279" spans="5:8">
      <c r="E279" s="48"/>
      <c r="F279" s="48"/>
      <c r="G279" s="48"/>
      <c r="H279" s="48"/>
    </row>
    <row r="280" spans="5:8">
      <c r="E280" s="48"/>
      <c r="F280" s="48"/>
      <c r="G280" s="48"/>
      <c r="H280" s="48"/>
    </row>
    <row r="281" spans="5:8">
      <c r="E281" s="48"/>
      <c r="F281" s="48"/>
      <c r="G281" s="48"/>
      <c r="H281" s="48"/>
    </row>
    <row r="282" spans="5:8">
      <c r="E282" s="48"/>
      <c r="F282" s="48"/>
      <c r="G282" s="48"/>
      <c r="H282" s="48"/>
    </row>
    <row r="283" spans="5:8">
      <c r="E283" s="48"/>
      <c r="F283" s="48"/>
      <c r="G283" s="48"/>
      <c r="H283" s="48"/>
    </row>
    <row r="284" spans="5:8">
      <c r="E284" s="48"/>
      <c r="F284" s="48"/>
      <c r="G284" s="48"/>
      <c r="H284" s="48"/>
    </row>
    <row r="285" spans="5:8">
      <c r="E285" s="48"/>
      <c r="F285" s="48"/>
      <c r="G285" s="48"/>
      <c r="H285" s="48"/>
    </row>
    <row r="286" spans="5:8">
      <c r="E286" s="48"/>
      <c r="F286" s="48"/>
      <c r="G286" s="48"/>
      <c r="H286" s="48"/>
    </row>
    <row r="287" spans="5:8">
      <c r="E287" s="48"/>
      <c r="F287" s="48"/>
      <c r="G287" s="48"/>
      <c r="H287" s="48"/>
    </row>
    <row r="288" spans="5:8">
      <c r="E288" s="48"/>
      <c r="F288" s="48"/>
      <c r="G288" s="48"/>
      <c r="H288" s="48"/>
    </row>
    <row r="289" spans="5:8">
      <c r="E289" s="48"/>
      <c r="F289" s="48"/>
      <c r="G289" s="48"/>
      <c r="H289" s="48"/>
    </row>
    <row r="290" spans="5:8">
      <c r="E290" s="48"/>
      <c r="F290" s="48"/>
      <c r="G290" s="48"/>
      <c r="H290" s="48"/>
    </row>
    <row r="291" spans="5:8">
      <c r="E291" s="48"/>
      <c r="F291" s="48"/>
      <c r="G291" s="48"/>
      <c r="H291" s="48"/>
    </row>
    <row r="292" spans="5:8">
      <c r="E292" s="48"/>
      <c r="F292" s="48"/>
      <c r="G292" s="48"/>
      <c r="H292" s="48"/>
    </row>
    <row r="293" spans="5:8">
      <c r="E293" s="48"/>
      <c r="F293" s="48"/>
      <c r="G293" s="48"/>
      <c r="H293" s="48"/>
    </row>
    <row r="294" spans="5:8">
      <c r="E294" s="48"/>
      <c r="F294" s="48"/>
      <c r="G294" s="48"/>
      <c r="H294" s="48"/>
    </row>
    <row r="295" spans="5:8">
      <c r="E295" s="48"/>
      <c r="F295" s="48"/>
      <c r="G295" s="48"/>
      <c r="H295" s="48"/>
    </row>
    <row r="296" spans="5:8">
      <c r="E296" s="48"/>
      <c r="F296" s="48"/>
      <c r="G296" s="48"/>
      <c r="H296" s="48"/>
    </row>
    <row r="297" spans="5:8">
      <c r="E297" s="48"/>
      <c r="F297" s="48"/>
      <c r="G297" s="48"/>
      <c r="H297" s="48"/>
    </row>
    <row r="298" spans="5:8">
      <c r="E298" s="48"/>
      <c r="F298" s="48"/>
      <c r="G298" s="48"/>
      <c r="H298" s="48"/>
    </row>
    <row r="299" spans="5:8">
      <c r="E299" s="48"/>
      <c r="F299" s="48"/>
      <c r="G299" s="48"/>
      <c r="H299" s="48"/>
    </row>
    <row r="300" spans="5:8">
      <c r="E300" s="48"/>
      <c r="F300" s="48"/>
      <c r="G300" s="48"/>
      <c r="H300" s="48"/>
    </row>
    <row r="301" spans="5:8">
      <c r="E301" s="48"/>
      <c r="F301" s="48"/>
      <c r="G301" s="48"/>
      <c r="H301" s="48"/>
    </row>
    <row r="302" spans="5:8">
      <c r="E302" s="48"/>
      <c r="F302" s="48"/>
      <c r="G302" s="48"/>
      <c r="H302" s="48"/>
    </row>
    <row r="303" spans="5:8">
      <c r="E303" s="48"/>
      <c r="F303" s="48"/>
      <c r="G303" s="48"/>
      <c r="H303" s="48"/>
    </row>
    <row r="304" spans="5:8">
      <c r="E304" s="48"/>
      <c r="F304" s="48"/>
      <c r="G304" s="48"/>
      <c r="H304" s="48"/>
    </row>
    <row r="305" spans="5:8">
      <c r="E305" s="48"/>
      <c r="F305" s="48"/>
      <c r="G305" s="48"/>
      <c r="H305" s="48"/>
    </row>
    <row r="306" spans="5:8">
      <c r="E306" s="48"/>
      <c r="F306" s="48"/>
      <c r="G306" s="48"/>
      <c r="H306" s="48"/>
    </row>
    <row r="307" spans="5:8">
      <c r="E307" s="48"/>
      <c r="F307" s="48"/>
      <c r="G307" s="48"/>
      <c r="H307" s="48"/>
    </row>
    <row r="308" spans="5:8">
      <c r="E308" s="48"/>
      <c r="F308" s="48"/>
      <c r="G308" s="48"/>
      <c r="H308" s="48"/>
    </row>
    <row r="309" spans="5:8">
      <c r="E309" s="48"/>
      <c r="F309" s="48"/>
      <c r="G309" s="48"/>
      <c r="H309" s="48"/>
    </row>
    <row r="310" spans="5:8">
      <c r="E310" s="48"/>
      <c r="F310" s="48"/>
      <c r="G310" s="48"/>
      <c r="H310" s="48"/>
    </row>
    <row r="311" spans="5:8">
      <c r="E311" s="48"/>
      <c r="F311" s="48"/>
      <c r="G311" s="48"/>
      <c r="H311" s="48"/>
    </row>
    <row r="312" spans="5:8">
      <c r="E312" s="48"/>
      <c r="F312" s="48"/>
      <c r="G312" s="48"/>
      <c r="H312" s="48"/>
    </row>
    <row r="313" spans="5:8">
      <c r="E313" s="48"/>
      <c r="F313" s="48"/>
      <c r="G313" s="48"/>
      <c r="H313" s="48"/>
    </row>
    <row r="314" spans="5:8">
      <c r="E314" s="48"/>
      <c r="F314" s="48"/>
      <c r="G314" s="48"/>
      <c r="H314" s="48"/>
    </row>
    <row r="315" spans="5:8">
      <c r="E315" s="48"/>
      <c r="F315" s="48"/>
      <c r="G315" s="48"/>
      <c r="H315" s="48"/>
    </row>
    <row r="316" spans="5:8">
      <c r="E316" s="48"/>
      <c r="F316" s="48"/>
      <c r="G316" s="48"/>
      <c r="H316" s="48"/>
    </row>
    <row r="317" spans="5:8">
      <c r="E317" s="48"/>
      <c r="F317" s="48"/>
      <c r="G317" s="48"/>
      <c r="H317" s="48"/>
    </row>
    <row r="318" spans="5:8">
      <c r="E318" s="48"/>
      <c r="F318" s="48"/>
      <c r="G318" s="48"/>
      <c r="H318" s="48"/>
    </row>
    <row r="319" spans="5:8">
      <c r="E319" s="48"/>
      <c r="F319" s="48"/>
      <c r="G319" s="48"/>
      <c r="H319" s="48"/>
    </row>
    <row r="320" spans="5:8">
      <c r="E320" s="48"/>
      <c r="F320" s="48"/>
      <c r="G320" s="48"/>
      <c r="H320" s="48"/>
    </row>
    <row r="321" spans="5:8">
      <c r="E321" s="48"/>
      <c r="F321" s="48"/>
      <c r="G321" s="48"/>
      <c r="H321" s="48"/>
    </row>
    <row r="322" spans="5:8">
      <c r="E322" s="48"/>
      <c r="F322" s="48"/>
      <c r="G322" s="48"/>
      <c r="H322" s="48"/>
    </row>
    <row r="323" spans="5:8">
      <c r="E323" s="48"/>
      <c r="F323" s="48"/>
      <c r="G323" s="48"/>
      <c r="H323" s="48"/>
    </row>
    <row r="324" spans="5:8">
      <c r="E324" s="48"/>
      <c r="F324" s="48"/>
      <c r="G324" s="48"/>
      <c r="H324" s="48"/>
    </row>
    <row r="325" spans="5:8">
      <c r="E325" s="48"/>
      <c r="F325" s="48"/>
      <c r="G325" s="48"/>
      <c r="H325" s="48"/>
    </row>
    <row r="326" spans="5:8">
      <c r="E326" s="48"/>
      <c r="F326" s="48"/>
      <c r="G326" s="48"/>
      <c r="H326" s="48"/>
    </row>
    <row r="327" spans="5:8">
      <c r="E327" s="48"/>
      <c r="F327" s="48"/>
      <c r="G327" s="48"/>
      <c r="H327" s="48"/>
    </row>
    <row r="328" spans="5:8">
      <c r="E328" s="48"/>
      <c r="F328" s="48"/>
      <c r="G328" s="48"/>
      <c r="H328" s="48"/>
    </row>
    <row r="329" spans="5:8">
      <c r="E329" s="48"/>
      <c r="F329" s="48"/>
      <c r="G329" s="48"/>
      <c r="H329" s="48"/>
    </row>
    <row r="330" spans="5:8">
      <c r="E330" s="48"/>
      <c r="F330" s="48"/>
      <c r="G330" s="48"/>
      <c r="H330" s="48"/>
    </row>
    <row r="331" spans="5:8">
      <c r="E331" s="48"/>
      <c r="F331" s="48"/>
      <c r="G331" s="48"/>
      <c r="H331" s="48"/>
    </row>
    <row r="332" spans="5:8">
      <c r="E332" s="48"/>
      <c r="F332" s="48"/>
      <c r="G332" s="48"/>
      <c r="H332" s="48"/>
    </row>
    <row r="333" spans="5:8">
      <c r="E333" s="48"/>
      <c r="F333" s="48"/>
      <c r="G333" s="48"/>
      <c r="H333" s="48"/>
    </row>
    <row r="334" spans="5:8">
      <c r="E334" s="48"/>
      <c r="F334" s="48"/>
      <c r="G334" s="48"/>
      <c r="H334" s="48"/>
    </row>
    <row r="335" spans="5:8">
      <c r="E335" s="48"/>
      <c r="F335" s="48"/>
      <c r="G335" s="48"/>
      <c r="H335" s="48"/>
    </row>
    <row r="336" spans="5:8">
      <c r="E336" s="48"/>
      <c r="F336" s="48"/>
      <c r="G336" s="48"/>
      <c r="H336" s="48"/>
    </row>
    <row r="337" spans="5:8">
      <c r="E337" s="48"/>
      <c r="F337" s="48"/>
      <c r="G337" s="48"/>
      <c r="H337" s="48"/>
    </row>
    <row r="338" spans="5:8">
      <c r="E338" s="48"/>
      <c r="F338" s="48"/>
      <c r="G338" s="48"/>
      <c r="H338" s="48"/>
    </row>
    <row r="339" spans="5:8">
      <c r="E339" s="48"/>
      <c r="F339" s="48"/>
      <c r="G339" s="48"/>
      <c r="H339" s="48"/>
    </row>
    <row r="340" spans="5:8">
      <c r="E340" s="48"/>
      <c r="F340" s="48"/>
      <c r="G340" s="48"/>
      <c r="H340" s="48"/>
    </row>
    <row r="341" spans="5:8">
      <c r="E341" s="48"/>
      <c r="F341" s="48"/>
      <c r="G341" s="48"/>
      <c r="H341" s="48"/>
    </row>
    <row r="342" spans="5:8">
      <c r="E342" s="48"/>
      <c r="F342" s="48"/>
      <c r="G342" s="48"/>
      <c r="H342" s="48"/>
    </row>
    <row r="343" spans="5:8">
      <c r="E343" s="48"/>
      <c r="F343" s="48"/>
      <c r="G343" s="48"/>
      <c r="H343" s="48"/>
    </row>
    <row r="344" spans="5:8">
      <c r="E344" s="48"/>
      <c r="F344" s="48"/>
      <c r="G344" s="48"/>
      <c r="H344" s="48"/>
    </row>
    <row r="345" spans="5:8">
      <c r="E345" s="48"/>
      <c r="F345" s="48"/>
      <c r="G345" s="48"/>
      <c r="H345" s="48"/>
    </row>
    <row r="346" spans="5:8">
      <c r="E346" s="48"/>
      <c r="F346" s="48"/>
      <c r="G346" s="48"/>
      <c r="H346" s="48"/>
    </row>
    <row r="347" spans="5:8">
      <c r="E347" s="48"/>
      <c r="F347" s="48"/>
      <c r="G347" s="48"/>
      <c r="H347" s="48"/>
    </row>
    <row r="348" spans="5:8">
      <c r="E348" s="48"/>
      <c r="F348" s="48"/>
      <c r="G348" s="48"/>
      <c r="H348" s="48"/>
    </row>
    <row r="349" spans="5:8">
      <c r="E349" s="48"/>
      <c r="F349" s="48"/>
      <c r="G349" s="48"/>
      <c r="H349" s="48"/>
    </row>
    <row r="350" spans="5:8">
      <c r="E350" s="48"/>
      <c r="F350" s="48"/>
      <c r="G350" s="48"/>
      <c r="H350" s="48"/>
    </row>
    <row r="351" spans="5:8">
      <c r="E351" s="48"/>
      <c r="F351" s="48"/>
      <c r="G351" s="48"/>
      <c r="H351" s="48"/>
    </row>
    <row r="352" spans="5:8">
      <c r="E352" s="48"/>
      <c r="F352" s="48"/>
      <c r="G352" s="48"/>
      <c r="H352" s="48"/>
    </row>
    <row r="353" spans="5:8">
      <c r="E353" s="48"/>
      <c r="F353" s="48"/>
      <c r="G353" s="48"/>
      <c r="H353" s="48"/>
    </row>
    <row r="354" spans="5:8">
      <c r="E354" s="48"/>
      <c r="F354" s="48"/>
      <c r="G354" s="48"/>
      <c r="H354" s="48"/>
    </row>
    <row r="355" spans="5:8">
      <c r="E355" s="48"/>
      <c r="F355" s="48"/>
      <c r="G355" s="48"/>
      <c r="H355" s="48"/>
    </row>
    <row r="356" spans="5:8">
      <c r="E356" s="48"/>
      <c r="F356" s="48"/>
      <c r="G356" s="48"/>
      <c r="H356" s="48"/>
    </row>
    <row r="357" spans="5:8">
      <c r="E357" s="48"/>
      <c r="F357" s="48"/>
      <c r="G357" s="48"/>
      <c r="H357" s="48"/>
    </row>
    <row r="358" spans="5:8">
      <c r="E358" s="48"/>
      <c r="F358" s="48"/>
      <c r="G358" s="48"/>
      <c r="H358" s="48"/>
    </row>
    <row r="359" spans="5:8">
      <c r="E359" s="48"/>
      <c r="F359" s="48"/>
      <c r="G359" s="48"/>
      <c r="H359" s="48"/>
    </row>
    <row r="360" spans="5:8">
      <c r="E360" s="48"/>
      <c r="F360" s="48"/>
      <c r="G360" s="48"/>
      <c r="H360" s="48"/>
    </row>
    <row r="361" spans="5:8">
      <c r="E361" s="48"/>
      <c r="F361" s="48"/>
      <c r="G361" s="48"/>
      <c r="H361" s="48"/>
    </row>
    <row r="362" spans="5:8">
      <c r="E362" s="48"/>
      <c r="F362" s="48"/>
      <c r="G362" s="48"/>
      <c r="H362" s="48"/>
    </row>
    <row r="363" spans="5:8">
      <c r="E363" s="48"/>
      <c r="F363" s="48"/>
      <c r="G363" s="48"/>
      <c r="H363" s="48"/>
    </row>
    <row r="364" spans="5:8">
      <c r="E364" s="48"/>
      <c r="F364" s="48"/>
      <c r="G364" s="48"/>
      <c r="H364" s="48"/>
    </row>
    <row r="365" spans="5:8">
      <c r="E365" s="48"/>
      <c r="F365" s="48"/>
      <c r="G365" s="48"/>
      <c r="H365" s="48"/>
    </row>
    <row r="366" spans="5:8">
      <c r="E366" s="48"/>
      <c r="F366" s="48"/>
      <c r="G366" s="48"/>
      <c r="H366" s="48"/>
    </row>
    <row r="367" spans="5:8">
      <c r="E367" s="48"/>
      <c r="F367" s="48"/>
      <c r="G367" s="48"/>
      <c r="H367" s="48"/>
    </row>
    <row r="368" spans="5:8">
      <c r="E368" s="48"/>
      <c r="F368" s="48"/>
      <c r="G368" s="48"/>
      <c r="H368" s="48"/>
    </row>
    <row r="369" spans="5:8">
      <c r="E369" s="48"/>
      <c r="F369" s="48"/>
      <c r="G369" s="48"/>
      <c r="H369" s="48"/>
    </row>
    <row r="370" spans="5:8">
      <c r="E370" s="48"/>
      <c r="F370" s="48"/>
      <c r="G370" s="48"/>
      <c r="H370" s="48"/>
    </row>
    <row r="371" spans="5:8">
      <c r="E371" s="48"/>
      <c r="F371" s="48"/>
      <c r="G371" s="48"/>
      <c r="H371" s="48"/>
    </row>
    <row r="372" spans="5:8">
      <c r="E372" s="48"/>
      <c r="F372" s="48"/>
      <c r="G372" s="48"/>
      <c r="H372" s="48"/>
    </row>
    <row r="373" spans="5:8">
      <c r="E373" s="48"/>
      <c r="F373" s="48"/>
      <c r="G373" s="48"/>
      <c r="H373" s="48"/>
    </row>
    <row r="374" spans="5:8">
      <c r="E374" s="48"/>
      <c r="F374" s="48"/>
      <c r="G374" s="48"/>
      <c r="H374" s="48"/>
    </row>
    <row r="375" spans="5:8">
      <c r="E375" s="48"/>
      <c r="F375" s="48"/>
      <c r="G375" s="48"/>
      <c r="H375" s="48"/>
    </row>
    <row r="376" spans="5:8">
      <c r="E376" s="48"/>
      <c r="F376" s="48"/>
      <c r="G376" s="48"/>
      <c r="H376" s="48"/>
    </row>
    <row r="377" spans="5:8">
      <c r="E377" s="48"/>
      <c r="F377" s="48"/>
      <c r="G377" s="48"/>
      <c r="H377" s="48"/>
    </row>
    <row r="378" spans="5:8">
      <c r="E378" s="48"/>
      <c r="F378" s="48"/>
      <c r="G378" s="48"/>
      <c r="H378" s="48"/>
    </row>
    <row r="379" spans="5:8">
      <c r="E379" s="48"/>
      <c r="F379" s="48"/>
      <c r="G379" s="48"/>
      <c r="H379" s="48"/>
    </row>
    <row r="380" spans="5:8">
      <c r="E380" s="48"/>
      <c r="F380" s="48"/>
      <c r="G380" s="48"/>
      <c r="H380" s="48"/>
    </row>
    <row r="381" spans="5:8">
      <c r="E381" s="48"/>
      <c r="F381" s="48"/>
      <c r="G381" s="48"/>
      <c r="H381" s="48"/>
    </row>
    <row r="382" spans="5:8">
      <c r="E382" s="48"/>
      <c r="F382" s="48"/>
      <c r="G382" s="48"/>
      <c r="H382" s="48"/>
    </row>
    <row r="383" spans="5:8">
      <c r="E383" s="48"/>
      <c r="F383" s="48"/>
      <c r="G383" s="48"/>
      <c r="H383" s="48"/>
    </row>
    <row r="384" spans="5:8">
      <c r="E384" s="48"/>
      <c r="F384" s="48"/>
      <c r="G384" s="48"/>
      <c r="H384" s="48"/>
    </row>
    <row r="385" spans="5:8">
      <c r="E385" s="48"/>
      <c r="F385" s="48"/>
      <c r="G385" s="48"/>
      <c r="H385" s="48"/>
    </row>
    <row r="386" spans="5:8">
      <c r="E386" s="48"/>
      <c r="F386" s="48"/>
      <c r="G386" s="48"/>
      <c r="H386" s="48"/>
    </row>
    <row r="387" spans="5:8">
      <c r="E387" s="48"/>
      <c r="F387" s="48"/>
      <c r="G387" s="48"/>
      <c r="H387" s="48"/>
    </row>
    <row r="388" spans="5:8">
      <c r="E388" s="48"/>
      <c r="F388" s="48"/>
      <c r="G388" s="48"/>
      <c r="H388" s="48"/>
    </row>
    <row r="389" spans="5:8">
      <c r="E389" s="48"/>
      <c r="F389" s="48"/>
      <c r="G389" s="48"/>
      <c r="H389" s="48"/>
    </row>
    <row r="390" spans="5:8">
      <c r="E390" s="48"/>
      <c r="F390" s="48"/>
      <c r="G390" s="48"/>
      <c r="H390" s="48"/>
    </row>
    <row r="391" spans="5:8">
      <c r="E391" s="48"/>
      <c r="F391" s="48"/>
      <c r="G391" s="48"/>
      <c r="H391" s="48"/>
    </row>
    <row r="392" spans="5:8">
      <c r="E392" s="48"/>
      <c r="F392" s="48"/>
      <c r="G392" s="48"/>
      <c r="H392" s="48"/>
    </row>
    <row r="393" spans="5:8">
      <c r="E393" s="48"/>
      <c r="F393" s="48"/>
      <c r="G393" s="48"/>
      <c r="H393" s="48"/>
    </row>
    <row r="394" spans="5:8">
      <c r="E394" s="48"/>
      <c r="F394" s="48"/>
      <c r="G394" s="48"/>
      <c r="H394" s="48"/>
    </row>
    <row r="395" spans="5:8">
      <c r="E395" s="48"/>
      <c r="F395" s="48"/>
      <c r="G395" s="48"/>
      <c r="H395" s="48"/>
    </row>
    <row r="396" spans="5:8">
      <c r="E396" s="48"/>
      <c r="F396" s="48"/>
      <c r="G396" s="48"/>
      <c r="H396" s="48"/>
    </row>
  </sheetData>
  <mergeCells count="11">
    <mergeCell ref="A67:E67"/>
    <mergeCell ref="A93:E93"/>
    <mergeCell ref="A108:E108"/>
    <mergeCell ref="A111:E111"/>
    <mergeCell ref="A32:E32"/>
    <mergeCell ref="A35:E35"/>
    <mergeCell ref="A47:E47"/>
    <mergeCell ref="A1:H1"/>
    <mergeCell ref="A20:E20"/>
    <mergeCell ref="G15:H15"/>
    <mergeCell ref="C15:E15"/>
  </mergeCells>
  <phoneticPr fontId="20" type="noConversion"/>
  <pageMargins left="0.7" right="0.7" top="0.75" bottom="0.75" header="0.3" footer="0.3"/>
  <pageSetup paperSize="9" scale="5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1999-5F70-4DEC-91E6-56E228041DD8}">
  <sheetPr>
    <tabColor theme="7"/>
  </sheetPr>
  <dimension ref="A1:S70"/>
  <sheetViews>
    <sheetView topLeftCell="A24" workbookViewId="0">
      <selection activeCell="U48" sqref="U48"/>
    </sheetView>
  </sheetViews>
  <sheetFormatPr baseColWidth="10" defaultColWidth="11.42578125" defaultRowHeight="15.75"/>
  <cols>
    <col min="1" max="1" width="6.7109375" style="1" customWidth="1"/>
    <col min="2" max="2" width="33.42578125" style="1" customWidth="1"/>
    <col min="3" max="5" width="18.7109375" style="1" customWidth="1"/>
    <col min="6" max="6" width="3.28515625" style="1" customWidth="1"/>
    <col min="7" max="8" width="18.7109375" style="1" customWidth="1"/>
    <col min="9" max="16384" width="11.42578125" style="1"/>
  </cols>
  <sheetData>
    <row r="1" spans="1:8" ht="23.25">
      <c r="H1" s="19" t="s">
        <v>4</v>
      </c>
    </row>
    <row r="6" spans="1:8" ht="21">
      <c r="A6" s="112" t="s">
        <v>118</v>
      </c>
      <c r="B6" s="112"/>
      <c r="C6" s="112"/>
      <c r="D6" s="112"/>
      <c r="E6" s="112"/>
      <c r="F6" s="112"/>
      <c r="G6" s="112"/>
      <c r="H6" s="112"/>
    </row>
    <row r="8" spans="1:8" ht="15.75" customHeight="1">
      <c r="A8" s="116" t="s">
        <v>185</v>
      </c>
      <c r="B8" s="117"/>
      <c r="C8" s="117"/>
      <c r="D8" s="117"/>
      <c r="E8" s="117"/>
      <c r="F8" s="117"/>
      <c r="G8" s="117"/>
      <c r="H8" s="117"/>
    </row>
    <row r="9" spans="1:8">
      <c r="A9" s="117"/>
      <c r="B9" s="117"/>
      <c r="C9" s="117"/>
      <c r="D9" s="117"/>
      <c r="E9" s="117"/>
      <c r="F9" s="117"/>
      <c r="G9" s="117"/>
      <c r="H9" s="117"/>
    </row>
    <row r="10" spans="1:8">
      <c r="A10" s="117"/>
      <c r="B10" s="117"/>
      <c r="C10" s="117"/>
      <c r="D10" s="117"/>
      <c r="E10" s="117"/>
      <c r="F10" s="117"/>
      <c r="G10" s="117"/>
      <c r="H10" s="117"/>
    </row>
    <row r="11" spans="1:8">
      <c r="A11" s="117"/>
      <c r="B11" s="117"/>
      <c r="C11" s="117"/>
      <c r="D11" s="117"/>
      <c r="E11" s="117"/>
      <c r="F11" s="117"/>
      <c r="G11" s="117"/>
      <c r="H11" s="117"/>
    </row>
    <row r="12" spans="1:8">
      <c r="A12" s="117"/>
      <c r="B12" s="117"/>
      <c r="C12" s="117"/>
      <c r="D12" s="117"/>
      <c r="E12" s="117"/>
      <c r="F12" s="117"/>
      <c r="G12" s="117"/>
      <c r="H12" s="117"/>
    </row>
    <row r="13" spans="1:8">
      <c r="A13" s="117"/>
      <c r="B13" s="117"/>
      <c r="C13" s="117"/>
      <c r="D13" s="117"/>
      <c r="E13" s="117"/>
      <c r="F13" s="117"/>
      <c r="G13" s="117"/>
      <c r="H13" s="117"/>
    </row>
    <row r="14" spans="1:8">
      <c r="A14" s="117"/>
      <c r="B14" s="117"/>
      <c r="C14" s="117"/>
      <c r="D14" s="117"/>
      <c r="E14" s="117"/>
      <c r="F14" s="117"/>
      <c r="G14" s="117"/>
      <c r="H14" s="117"/>
    </row>
    <row r="15" spans="1:8">
      <c r="A15" s="117"/>
      <c r="B15" s="117"/>
      <c r="C15" s="117"/>
      <c r="D15" s="117"/>
      <c r="E15" s="117"/>
      <c r="F15" s="117"/>
      <c r="G15" s="117"/>
      <c r="H15" s="117"/>
    </row>
    <row r="16" spans="1:8">
      <c r="A16" s="117"/>
      <c r="B16" s="117"/>
      <c r="C16" s="117"/>
      <c r="D16" s="117"/>
      <c r="E16" s="117"/>
      <c r="F16" s="117"/>
      <c r="G16" s="117"/>
      <c r="H16" s="117"/>
    </row>
    <row r="17" spans="1:19">
      <c r="A17" s="117"/>
      <c r="B17" s="117"/>
      <c r="C17" s="117"/>
      <c r="D17" s="117"/>
      <c r="E17" s="117"/>
      <c r="F17" s="117"/>
      <c r="G17" s="117"/>
      <c r="H17" s="117"/>
    </row>
    <row r="18" spans="1:19">
      <c r="A18" s="117"/>
      <c r="B18" s="117"/>
      <c r="C18" s="117"/>
      <c r="D18" s="117"/>
      <c r="E18" s="117"/>
      <c r="F18" s="117"/>
      <c r="G18" s="117"/>
      <c r="H18" s="117"/>
    </row>
    <row r="19" spans="1:19">
      <c r="A19" s="117"/>
      <c r="B19" s="117"/>
      <c r="C19" s="117"/>
      <c r="D19" s="117"/>
      <c r="E19" s="117"/>
      <c r="F19" s="117"/>
      <c r="G19" s="117"/>
      <c r="H19" s="117"/>
    </row>
    <row r="20" spans="1:19">
      <c r="A20" s="117"/>
      <c r="B20" s="117"/>
      <c r="C20" s="117"/>
      <c r="D20" s="117"/>
      <c r="E20" s="117"/>
      <c r="F20" s="117"/>
      <c r="G20" s="117"/>
      <c r="H20" s="117"/>
    </row>
    <row r="21" spans="1:19">
      <c r="A21" s="117"/>
      <c r="B21" s="117"/>
      <c r="C21" s="117"/>
      <c r="D21" s="117"/>
      <c r="E21" s="117"/>
      <c r="F21" s="117"/>
      <c r="G21" s="117"/>
      <c r="H21" s="117"/>
    </row>
    <row r="22" spans="1:19">
      <c r="A22" s="117"/>
      <c r="B22" s="117"/>
      <c r="C22" s="117"/>
      <c r="D22" s="117"/>
      <c r="E22" s="117"/>
      <c r="F22" s="117"/>
      <c r="G22" s="117"/>
      <c r="H22" s="117"/>
    </row>
    <row r="23" spans="1:19">
      <c r="A23" s="117"/>
      <c r="B23" s="117"/>
      <c r="C23" s="117"/>
      <c r="D23" s="117"/>
      <c r="E23" s="117"/>
      <c r="F23" s="117"/>
      <c r="G23" s="117"/>
      <c r="H23" s="117"/>
    </row>
    <row r="24" spans="1:19">
      <c r="A24" s="117"/>
      <c r="B24" s="117"/>
      <c r="C24" s="117"/>
      <c r="D24" s="117"/>
      <c r="E24" s="117"/>
      <c r="F24" s="117"/>
      <c r="G24" s="117"/>
      <c r="H24" s="117"/>
    </row>
    <row r="25" spans="1:19">
      <c r="A25" s="117"/>
      <c r="B25" s="117"/>
      <c r="C25" s="117"/>
      <c r="D25" s="117"/>
      <c r="E25" s="117"/>
      <c r="F25" s="117"/>
      <c r="G25" s="117"/>
      <c r="H25" s="117"/>
    </row>
    <row r="26" spans="1:19">
      <c r="A26" s="117"/>
      <c r="B26" s="117"/>
      <c r="C26" s="117"/>
      <c r="D26" s="117"/>
      <c r="E26" s="117"/>
      <c r="F26" s="117"/>
      <c r="G26" s="117"/>
      <c r="H26" s="117"/>
    </row>
    <row r="28" spans="1:19" ht="15.75" customHeight="1">
      <c r="A28" s="111" t="s">
        <v>97</v>
      </c>
      <c r="B28" s="111"/>
      <c r="C28" s="111"/>
      <c r="D28" s="111"/>
      <c r="E28" s="111"/>
      <c r="F28" s="2"/>
      <c r="G28" s="110" t="s">
        <v>5</v>
      </c>
      <c r="H28" s="110"/>
      <c r="J28" s="25" t="s">
        <v>95</v>
      </c>
      <c r="K28" s="26"/>
      <c r="L28" s="26"/>
      <c r="M28" s="26"/>
      <c r="N28" s="26"/>
      <c r="O28" s="26"/>
      <c r="P28" s="26"/>
      <c r="Q28" s="40"/>
      <c r="R28" s="41"/>
      <c r="S28" s="41"/>
    </row>
    <row r="29" spans="1:19" ht="47.25" customHeight="1">
      <c r="A29" s="3" t="s">
        <v>1</v>
      </c>
      <c r="B29" s="4" t="s">
        <v>88</v>
      </c>
      <c r="C29" s="3" t="s">
        <v>98</v>
      </c>
      <c r="D29" s="42" t="s">
        <v>104</v>
      </c>
      <c r="E29" s="42" t="s">
        <v>105</v>
      </c>
      <c r="F29" s="5"/>
      <c r="G29" s="21" t="s">
        <v>99</v>
      </c>
      <c r="H29" s="21" t="s">
        <v>2</v>
      </c>
      <c r="J29" s="131" t="s">
        <v>100</v>
      </c>
      <c r="K29" s="131"/>
      <c r="L29" s="131"/>
      <c r="M29" s="131"/>
      <c r="N29" s="131"/>
      <c r="O29" s="131"/>
      <c r="P29" s="131"/>
      <c r="Q29" s="131"/>
      <c r="R29" s="131"/>
      <c r="S29" s="131"/>
    </row>
    <row r="30" spans="1:19" ht="15.75" customHeight="1">
      <c r="A30" s="6">
        <v>1</v>
      </c>
      <c r="B30" s="7" t="s">
        <v>176</v>
      </c>
      <c r="C30" s="101">
        <v>1000</v>
      </c>
      <c r="D30" s="51">
        <v>639</v>
      </c>
      <c r="E30" s="51">
        <v>271</v>
      </c>
      <c r="F30" s="9"/>
      <c r="G30" s="22">
        <f>IF(((D30-E30)*0.25)&lt;0,0,((D30-E30)*0.25))</f>
        <v>92</v>
      </c>
      <c r="H30" s="22">
        <f>IF((C30-E30-G30)&lt;0,0,(C30-E30-G30))</f>
        <v>637</v>
      </c>
      <c r="J30" s="131"/>
      <c r="K30" s="131"/>
      <c r="L30" s="131"/>
      <c r="M30" s="131"/>
      <c r="N30" s="131"/>
      <c r="O30" s="131"/>
      <c r="P30" s="131"/>
      <c r="Q30" s="131"/>
      <c r="R30" s="131"/>
      <c r="S30" s="131"/>
    </row>
    <row r="31" spans="1:19" ht="15.75" customHeight="1">
      <c r="A31" s="6">
        <v>5</v>
      </c>
      <c r="B31" s="93" t="s">
        <v>175</v>
      </c>
      <c r="C31" s="102">
        <v>1000</v>
      </c>
      <c r="D31" s="103">
        <v>520</v>
      </c>
      <c r="E31" s="103">
        <v>303</v>
      </c>
      <c r="F31" s="9"/>
      <c r="G31" s="22">
        <f t="shared" ref="G31:G49" si="0">IF(((D31-E31)*0.25)&lt;0,0,((D31-E31)*0.25))</f>
        <v>54.25</v>
      </c>
      <c r="H31" s="22">
        <f t="shared" ref="H31:H49" si="1">IF((C31-E31-G31)&lt;0,0,(C31-E31-G31))</f>
        <v>642.75</v>
      </c>
      <c r="J31" s="131"/>
      <c r="K31" s="131"/>
      <c r="L31" s="131"/>
      <c r="M31" s="131"/>
      <c r="N31" s="131"/>
      <c r="O31" s="131"/>
      <c r="P31" s="131"/>
      <c r="Q31" s="131"/>
      <c r="R31" s="131"/>
      <c r="S31" s="131"/>
    </row>
    <row r="32" spans="1:19">
      <c r="A32" s="6">
        <v>10</v>
      </c>
      <c r="B32" s="7" t="s">
        <v>174</v>
      </c>
      <c r="C32" s="102">
        <v>1000</v>
      </c>
      <c r="D32" s="103">
        <v>0</v>
      </c>
      <c r="E32" s="58">
        <v>683</v>
      </c>
      <c r="F32" s="9"/>
      <c r="G32" s="22">
        <f t="shared" si="0"/>
        <v>0</v>
      </c>
      <c r="H32" s="22">
        <f t="shared" si="1"/>
        <v>317</v>
      </c>
      <c r="J32" s="131"/>
      <c r="K32" s="131"/>
      <c r="L32" s="131"/>
      <c r="M32" s="131"/>
      <c r="N32" s="131"/>
      <c r="O32" s="131"/>
      <c r="P32" s="131"/>
      <c r="Q32" s="131"/>
      <c r="R32" s="131"/>
      <c r="S32" s="131"/>
    </row>
    <row r="33" spans="1:19">
      <c r="A33" s="44">
        <v>321</v>
      </c>
      <c r="B33" s="45" t="s">
        <v>46</v>
      </c>
      <c r="C33" s="102">
        <v>5000</v>
      </c>
      <c r="D33" s="51">
        <v>12549</v>
      </c>
      <c r="E33" s="103">
        <v>0</v>
      </c>
      <c r="F33" s="9"/>
      <c r="G33" s="22">
        <f t="shared" si="0"/>
        <v>3137.25</v>
      </c>
      <c r="H33" s="22">
        <f t="shared" si="1"/>
        <v>1862.75</v>
      </c>
      <c r="J33" s="131"/>
      <c r="K33" s="131"/>
      <c r="L33" s="131"/>
      <c r="M33" s="131"/>
      <c r="N33" s="131"/>
      <c r="O33" s="131"/>
      <c r="P33" s="131"/>
      <c r="Q33" s="131"/>
      <c r="R33" s="131"/>
      <c r="S33" s="131"/>
    </row>
    <row r="34" spans="1:19">
      <c r="A34" s="6"/>
      <c r="B34" s="7"/>
      <c r="C34" s="102"/>
      <c r="D34" s="103"/>
      <c r="E34" s="58"/>
      <c r="F34" s="9"/>
      <c r="G34" s="22">
        <f t="shared" si="0"/>
        <v>0</v>
      </c>
      <c r="H34" s="22">
        <f t="shared" si="1"/>
        <v>0</v>
      </c>
      <c r="J34" s="27"/>
      <c r="K34" s="27"/>
      <c r="L34" s="27"/>
      <c r="M34" s="27"/>
      <c r="N34" s="27"/>
      <c r="O34" s="27"/>
      <c r="P34" s="27"/>
      <c r="Q34" s="39"/>
      <c r="R34" s="28"/>
      <c r="S34" s="28"/>
    </row>
    <row r="35" spans="1:19" ht="15.75" customHeight="1">
      <c r="A35" s="6"/>
      <c r="B35" s="93" t="s">
        <v>182</v>
      </c>
      <c r="C35" s="102">
        <v>200</v>
      </c>
      <c r="D35" s="103">
        <v>100</v>
      </c>
      <c r="E35" s="103"/>
      <c r="F35" s="9"/>
      <c r="G35" s="22">
        <f t="shared" si="0"/>
        <v>25</v>
      </c>
      <c r="H35" s="22">
        <f t="shared" si="1"/>
        <v>175</v>
      </c>
      <c r="J35" s="132" t="s">
        <v>183</v>
      </c>
      <c r="K35" s="131"/>
      <c r="L35" s="131"/>
      <c r="M35" s="131"/>
      <c r="N35" s="131"/>
      <c r="O35" s="131"/>
      <c r="P35" s="131"/>
      <c r="Q35" s="131"/>
      <c r="R35" s="131"/>
      <c r="S35" s="131"/>
    </row>
    <row r="36" spans="1:19">
      <c r="A36" s="10"/>
      <c r="B36" s="10"/>
      <c r="C36" s="11"/>
      <c r="D36" s="8"/>
      <c r="E36" s="8"/>
      <c r="F36" s="9"/>
      <c r="G36" s="22">
        <f t="shared" si="0"/>
        <v>0</v>
      </c>
      <c r="H36" s="22">
        <f t="shared" si="1"/>
        <v>0</v>
      </c>
      <c r="J36" s="131"/>
      <c r="K36" s="131"/>
      <c r="L36" s="131"/>
      <c r="M36" s="131"/>
      <c r="N36" s="131"/>
      <c r="O36" s="131"/>
      <c r="P36" s="131"/>
      <c r="Q36" s="131"/>
      <c r="R36" s="131"/>
      <c r="S36" s="131"/>
    </row>
    <row r="37" spans="1:19">
      <c r="A37" s="10"/>
      <c r="B37" s="10"/>
      <c r="C37" s="11"/>
      <c r="D37" s="8"/>
      <c r="E37" s="8"/>
      <c r="F37" s="9"/>
      <c r="G37" s="22">
        <f t="shared" si="0"/>
        <v>0</v>
      </c>
      <c r="H37" s="22">
        <f t="shared" si="1"/>
        <v>0</v>
      </c>
      <c r="J37" s="131"/>
      <c r="K37" s="131"/>
      <c r="L37" s="131"/>
      <c r="M37" s="131"/>
      <c r="N37" s="131"/>
      <c r="O37" s="131"/>
      <c r="P37" s="131"/>
      <c r="Q37" s="131"/>
      <c r="R37" s="131"/>
      <c r="S37" s="131"/>
    </row>
    <row r="38" spans="1:19" ht="15.75" customHeight="1">
      <c r="A38" s="10"/>
      <c r="B38" s="10"/>
      <c r="C38" s="11"/>
      <c r="D38" s="8"/>
      <c r="E38" s="8"/>
      <c r="F38" s="9"/>
      <c r="G38" s="22">
        <f t="shared" si="0"/>
        <v>0</v>
      </c>
      <c r="H38" s="22">
        <f t="shared" si="1"/>
        <v>0</v>
      </c>
      <c r="J38" s="131"/>
      <c r="K38" s="131"/>
      <c r="L38" s="131"/>
      <c r="M38" s="131"/>
      <c r="N38" s="131"/>
      <c r="O38" s="131"/>
      <c r="P38" s="131"/>
      <c r="Q38" s="131"/>
      <c r="R38" s="131"/>
      <c r="S38" s="131"/>
    </row>
    <row r="39" spans="1:19">
      <c r="A39" s="10"/>
      <c r="B39" s="10"/>
      <c r="C39" s="11"/>
      <c r="D39" s="8"/>
      <c r="E39" s="8"/>
      <c r="F39" s="9"/>
      <c r="G39" s="22">
        <f t="shared" si="0"/>
        <v>0</v>
      </c>
      <c r="H39" s="22">
        <f t="shared" si="1"/>
        <v>0</v>
      </c>
      <c r="J39" s="131"/>
      <c r="K39" s="131"/>
      <c r="L39" s="131"/>
      <c r="M39" s="131"/>
      <c r="N39" s="131"/>
      <c r="O39" s="131"/>
      <c r="P39" s="131"/>
      <c r="Q39" s="131"/>
      <c r="R39" s="131"/>
      <c r="S39" s="131"/>
    </row>
    <row r="40" spans="1:19">
      <c r="A40" s="10"/>
      <c r="B40" s="10"/>
      <c r="C40" s="11"/>
      <c r="D40" s="8"/>
      <c r="E40" s="8"/>
      <c r="F40" s="9"/>
      <c r="G40" s="22">
        <f t="shared" si="0"/>
        <v>0</v>
      </c>
      <c r="H40" s="22">
        <f t="shared" si="1"/>
        <v>0</v>
      </c>
      <c r="J40" s="131"/>
      <c r="K40" s="131"/>
      <c r="L40" s="131"/>
      <c r="M40" s="131"/>
      <c r="N40" s="131"/>
      <c r="O40" s="131"/>
      <c r="P40" s="131"/>
      <c r="Q40" s="131"/>
      <c r="R40" s="131"/>
      <c r="S40" s="131"/>
    </row>
    <row r="41" spans="1:19">
      <c r="A41" s="10"/>
      <c r="B41" s="10"/>
      <c r="C41" s="11"/>
      <c r="D41" s="8"/>
      <c r="E41" s="8"/>
      <c r="F41" s="9"/>
      <c r="G41" s="22">
        <f t="shared" si="0"/>
        <v>0</v>
      </c>
      <c r="H41" s="22">
        <f t="shared" si="1"/>
        <v>0</v>
      </c>
      <c r="J41" s="131"/>
      <c r="K41" s="131"/>
      <c r="L41" s="131"/>
      <c r="M41" s="131"/>
      <c r="N41" s="131"/>
      <c r="O41" s="131"/>
      <c r="P41" s="131"/>
      <c r="Q41" s="131"/>
      <c r="R41" s="131"/>
      <c r="S41" s="131"/>
    </row>
    <row r="42" spans="1:19">
      <c r="A42" s="10"/>
      <c r="B42" s="10"/>
      <c r="C42" s="11"/>
      <c r="D42" s="8"/>
      <c r="E42" s="8"/>
      <c r="F42" s="9"/>
      <c r="G42" s="22">
        <f t="shared" si="0"/>
        <v>0</v>
      </c>
      <c r="H42" s="22">
        <f t="shared" si="1"/>
        <v>0</v>
      </c>
      <c r="J42" s="131"/>
      <c r="K42" s="131"/>
      <c r="L42" s="131"/>
      <c r="M42" s="131"/>
      <c r="N42" s="131"/>
      <c r="O42" s="131"/>
      <c r="P42" s="131"/>
      <c r="Q42" s="131"/>
      <c r="R42" s="131"/>
      <c r="S42" s="131"/>
    </row>
    <row r="43" spans="1:19">
      <c r="A43" s="10"/>
      <c r="B43" s="10"/>
      <c r="C43" s="11"/>
      <c r="D43" s="8"/>
      <c r="E43" s="8"/>
      <c r="F43" s="9"/>
      <c r="G43" s="22">
        <f t="shared" si="0"/>
        <v>0</v>
      </c>
      <c r="H43" s="22">
        <f t="shared" si="1"/>
        <v>0</v>
      </c>
      <c r="J43" s="27"/>
      <c r="K43" s="27"/>
      <c r="L43" s="27"/>
      <c r="M43" s="27"/>
      <c r="N43" s="27"/>
      <c r="O43" s="27"/>
      <c r="P43" s="27"/>
      <c r="Q43" s="28"/>
      <c r="R43" s="28"/>
      <c r="S43" s="28"/>
    </row>
    <row r="44" spans="1:19">
      <c r="A44" s="10"/>
      <c r="B44" s="10"/>
      <c r="C44" s="11"/>
      <c r="D44" s="8"/>
      <c r="E44" s="8"/>
      <c r="F44" s="9"/>
      <c r="G44" s="22">
        <f t="shared" si="0"/>
        <v>0</v>
      </c>
      <c r="H44" s="22">
        <f t="shared" si="1"/>
        <v>0</v>
      </c>
      <c r="J44" s="38" t="s">
        <v>94</v>
      </c>
      <c r="K44" s="28"/>
      <c r="L44" s="28"/>
      <c r="M44" s="28"/>
      <c r="N44" s="28"/>
      <c r="O44" s="28"/>
      <c r="P44" s="28"/>
      <c r="Q44" s="28"/>
      <c r="R44" s="28"/>
      <c r="S44" s="28"/>
    </row>
    <row r="45" spans="1:19" ht="15.75" customHeight="1">
      <c r="A45" s="10"/>
      <c r="B45" s="10"/>
      <c r="C45" s="11"/>
      <c r="D45" s="8"/>
      <c r="E45" s="8"/>
      <c r="F45" s="9"/>
      <c r="G45" s="22">
        <f t="shared" si="0"/>
        <v>0</v>
      </c>
      <c r="H45" s="22">
        <f t="shared" si="1"/>
        <v>0</v>
      </c>
      <c r="J45" s="27" t="s">
        <v>101</v>
      </c>
      <c r="K45" s="27"/>
      <c r="L45" s="27"/>
      <c r="M45" s="27"/>
      <c r="N45" s="27"/>
      <c r="O45" s="27"/>
      <c r="P45" s="27"/>
      <c r="Q45" s="28"/>
      <c r="R45" s="28"/>
      <c r="S45" s="28"/>
    </row>
    <row r="46" spans="1:19">
      <c r="A46" s="10"/>
      <c r="B46" s="10"/>
      <c r="C46" s="11"/>
      <c r="D46" s="8"/>
      <c r="E46" s="8"/>
      <c r="F46" s="9"/>
      <c r="G46" s="22">
        <f t="shared" si="0"/>
        <v>0</v>
      </c>
      <c r="H46" s="22">
        <f t="shared" si="1"/>
        <v>0</v>
      </c>
      <c r="J46" s="27" t="s">
        <v>102</v>
      </c>
      <c r="K46" s="27"/>
      <c r="L46" s="27"/>
      <c r="M46" s="27"/>
      <c r="N46" s="27"/>
      <c r="O46" s="27"/>
      <c r="P46" s="27"/>
      <c r="Q46" s="28"/>
      <c r="R46" s="28"/>
      <c r="S46" s="28"/>
    </row>
    <row r="47" spans="1:19">
      <c r="A47" s="10"/>
      <c r="B47" s="10"/>
      <c r="C47" s="11"/>
      <c r="D47" s="8"/>
      <c r="E47" s="8"/>
      <c r="F47" s="9"/>
      <c r="G47" s="22">
        <f t="shared" si="0"/>
        <v>0</v>
      </c>
      <c r="H47" s="22">
        <f t="shared" si="1"/>
        <v>0</v>
      </c>
      <c r="J47" s="28"/>
      <c r="K47" s="28"/>
      <c r="L47" s="28"/>
      <c r="M47" s="28"/>
      <c r="N47" s="28"/>
      <c r="O47" s="28"/>
      <c r="P47" s="28"/>
      <c r="Q47" s="28"/>
      <c r="R47" s="28"/>
      <c r="S47" s="28"/>
    </row>
    <row r="48" spans="1:19">
      <c r="A48" s="10"/>
      <c r="B48" s="10"/>
      <c r="C48" s="11"/>
      <c r="D48" s="8"/>
      <c r="E48" s="8"/>
      <c r="F48" s="9"/>
      <c r="G48" s="22">
        <f t="shared" si="0"/>
        <v>0</v>
      </c>
      <c r="H48" s="22">
        <f t="shared" si="1"/>
        <v>0</v>
      </c>
      <c r="J48" s="29" t="s">
        <v>96</v>
      </c>
      <c r="K48" s="28"/>
      <c r="L48" s="28"/>
      <c r="M48" s="28"/>
      <c r="N48" s="28"/>
      <c r="O48" s="28"/>
      <c r="P48" s="28"/>
      <c r="Q48" s="28"/>
      <c r="R48" s="28"/>
      <c r="S48" s="28"/>
    </row>
    <row r="49" spans="1:19">
      <c r="A49" s="10"/>
      <c r="B49" s="10"/>
      <c r="C49" s="11"/>
      <c r="D49" s="8"/>
      <c r="E49" s="8"/>
      <c r="F49" s="9"/>
      <c r="G49" s="22">
        <f t="shared" si="0"/>
        <v>0</v>
      </c>
      <c r="H49" s="22">
        <f t="shared" si="1"/>
        <v>0</v>
      </c>
      <c r="J49" s="28"/>
      <c r="K49" s="28"/>
      <c r="L49" s="28"/>
      <c r="M49" s="28"/>
      <c r="N49" s="28"/>
      <c r="O49" s="28"/>
      <c r="P49" s="28"/>
      <c r="Q49" s="28"/>
      <c r="R49" s="28"/>
      <c r="S49" s="28"/>
    </row>
    <row r="50" spans="1:19">
      <c r="J50" s="28"/>
      <c r="K50" s="28"/>
      <c r="L50" s="28"/>
      <c r="M50" s="28"/>
      <c r="N50" s="28"/>
      <c r="O50" s="28"/>
      <c r="P50" s="28"/>
      <c r="Q50" s="28"/>
      <c r="R50" s="28"/>
      <c r="S50" s="28"/>
    </row>
    <row r="51" spans="1:19">
      <c r="J51" s="28"/>
      <c r="K51" s="28"/>
      <c r="L51" s="28"/>
      <c r="M51" s="28"/>
      <c r="N51" s="28"/>
      <c r="O51" s="28"/>
      <c r="P51" s="28"/>
      <c r="Q51" s="28"/>
      <c r="R51" s="28"/>
      <c r="S51" s="28"/>
    </row>
    <row r="52" spans="1:19">
      <c r="A52" s="133" t="s">
        <v>3</v>
      </c>
      <c r="B52" s="134"/>
      <c r="C52" s="134"/>
      <c r="D52" s="12"/>
      <c r="E52" s="12"/>
      <c r="F52" s="12"/>
      <c r="G52" s="22">
        <f>SUM(G30:G49)</f>
        <v>3308.5</v>
      </c>
      <c r="H52" s="23"/>
      <c r="J52" s="28"/>
      <c r="K52" s="27"/>
      <c r="L52" s="28"/>
      <c r="M52" s="28"/>
      <c r="N52" s="28"/>
      <c r="O52" s="28"/>
      <c r="P52" s="28"/>
      <c r="Q52" s="28"/>
      <c r="R52" s="28"/>
      <c r="S52" s="28"/>
    </row>
    <row r="53" spans="1:19">
      <c r="A53" s="85" t="s">
        <v>173</v>
      </c>
      <c r="B53" s="86"/>
      <c r="C53" s="87"/>
      <c r="D53" s="86"/>
      <c r="E53" s="88">
        <f>SUM(E30:E49)</f>
        <v>1257</v>
      </c>
      <c r="F53" s="86"/>
      <c r="G53" s="86"/>
      <c r="H53" s="89"/>
      <c r="J53" s="38" t="s">
        <v>186</v>
      </c>
      <c r="K53" s="27"/>
      <c r="L53" s="28"/>
      <c r="M53" s="28"/>
      <c r="N53" s="28"/>
      <c r="O53" s="28"/>
      <c r="P53" s="28"/>
      <c r="Q53" s="28"/>
      <c r="R53" s="28"/>
      <c r="S53" s="28"/>
    </row>
    <row r="54" spans="1:19">
      <c r="J54" s="28"/>
      <c r="K54" s="28"/>
      <c r="L54" s="28"/>
      <c r="M54" s="28"/>
      <c r="N54" s="28"/>
      <c r="O54" s="28"/>
      <c r="P54" s="28"/>
      <c r="Q54" s="28"/>
      <c r="R54" s="28"/>
      <c r="S54" s="28"/>
    </row>
    <row r="55" spans="1:19">
      <c r="A55" s="133" t="s">
        <v>90</v>
      </c>
      <c r="B55" s="134"/>
      <c r="C55" s="134"/>
      <c r="D55" s="12"/>
      <c r="E55" s="12"/>
      <c r="F55" s="12"/>
      <c r="G55" s="12"/>
      <c r="H55" s="24">
        <f>SUM(H30:H49)</f>
        <v>3634.5</v>
      </c>
      <c r="J55" s="27"/>
      <c r="K55" s="28"/>
      <c r="L55" s="28"/>
      <c r="M55" s="28"/>
      <c r="N55" s="28"/>
      <c r="O55" s="28"/>
      <c r="P55" s="28"/>
      <c r="Q55" s="28"/>
      <c r="R55" s="28"/>
      <c r="S55" s="28"/>
    </row>
    <row r="56" spans="1:19">
      <c r="J56" s="28"/>
      <c r="K56" s="28"/>
      <c r="L56" s="28"/>
      <c r="M56" s="28"/>
      <c r="N56" s="28"/>
      <c r="O56" s="28"/>
      <c r="P56" s="28"/>
      <c r="Q56" s="28"/>
      <c r="R56" s="28"/>
      <c r="S56" s="28"/>
    </row>
    <row r="57" spans="1:19">
      <c r="A57" s="119" t="s">
        <v>89</v>
      </c>
      <c r="B57" s="120"/>
      <c r="C57" s="120"/>
      <c r="D57" s="120"/>
      <c r="E57" s="120"/>
      <c r="F57" s="120"/>
      <c r="G57" s="120"/>
      <c r="H57" s="121"/>
      <c r="J57" s="28"/>
      <c r="K57" s="28"/>
      <c r="L57" s="28"/>
      <c r="M57" s="28"/>
      <c r="N57" s="28"/>
      <c r="O57" s="28"/>
      <c r="P57" s="28"/>
      <c r="Q57" s="28"/>
      <c r="R57" s="28"/>
      <c r="S57" s="28"/>
    </row>
    <row r="58" spans="1:19">
      <c r="A58" s="20" t="s">
        <v>7</v>
      </c>
      <c r="B58" s="20"/>
      <c r="C58" s="118"/>
      <c r="D58" s="118"/>
      <c r="E58" s="118"/>
      <c r="F58" s="118"/>
      <c r="G58" s="118"/>
      <c r="H58" s="118"/>
      <c r="J58" s="28"/>
      <c r="K58" s="28"/>
      <c r="L58" s="28"/>
      <c r="M58" s="28"/>
      <c r="N58" s="28"/>
      <c r="O58" s="28"/>
      <c r="P58" s="28"/>
      <c r="Q58" s="28"/>
      <c r="R58" s="28"/>
      <c r="S58" s="28"/>
    </row>
    <row r="59" spans="1:19">
      <c r="A59" s="107" t="s">
        <v>8</v>
      </c>
      <c r="B59" s="107"/>
      <c r="C59" s="118"/>
      <c r="D59" s="118"/>
      <c r="E59" s="118"/>
      <c r="F59" s="118"/>
      <c r="G59" s="118"/>
      <c r="H59" s="118"/>
      <c r="J59" s="28"/>
      <c r="K59" s="28"/>
      <c r="L59" s="28"/>
      <c r="M59" s="28"/>
      <c r="N59" s="28"/>
      <c r="O59" s="28"/>
      <c r="P59" s="28"/>
      <c r="Q59" s="28"/>
      <c r="R59" s="28"/>
      <c r="S59" s="28"/>
    </row>
    <row r="60" spans="1:19">
      <c r="A60" s="107" t="s">
        <v>10</v>
      </c>
      <c r="B60" s="107"/>
      <c r="C60" s="118"/>
      <c r="D60" s="118"/>
      <c r="E60" s="118"/>
      <c r="F60" s="118"/>
      <c r="G60" s="118"/>
      <c r="H60" s="118"/>
      <c r="J60" s="132" t="s">
        <v>184</v>
      </c>
      <c r="K60" s="131"/>
      <c r="L60" s="131"/>
      <c r="M60" s="131"/>
      <c r="N60" s="131"/>
      <c r="O60" s="131"/>
      <c r="P60" s="131"/>
      <c r="Q60" s="131"/>
      <c r="R60" s="131"/>
      <c r="S60" s="131"/>
    </row>
    <row r="61" spans="1:19">
      <c r="A61" s="108" t="s">
        <v>6</v>
      </c>
      <c r="B61" s="109"/>
      <c r="C61" s="118"/>
      <c r="D61" s="118"/>
      <c r="E61" s="118"/>
      <c r="F61" s="118"/>
      <c r="G61" s="118"/>
      <c r="H61" s="118"/>
      <c r="J61" s="131"/>
      <c r="K61" s="131"/>
      <c r="L61" s="131"/>
      <c r="M61" s="131"/>
      <c r="N61" s="131"/>
      <c r="O61" s="131"/>
      <c r="P61" s="131"/>
      <c r="Q61" s="131"/>
      <c r="R61" s="131"/>
      <c r="S61" s="131"/>
    </row>
    <row r="62" spans="1:19">
      <c r="A62" s="20" t="s">
        <v>9</v>
      </c>
      <c r="B62" s="20"/>
      <c r="C62" s="118"/>
      <c r="D62" s="118"/>
      <c r="E62" s="118"/>
      <c r="F62" s="118"/>
      <c r="G62" s="118"/>
      <c r="H62" s="118"/>
      <c r="J62" s="131"/>
      <c r="K62" s="131"/>
      <c r="L62" s="131"/>
      <c r="M62" s="131"/>
      <c r="N62" s="131"/>
      <c r="O62" s="131"/>
      <c r="P62" s="131"/>
      <c r="Q62" s="131"/>
      <c r="R62" s="131"/>
      <c r="S62" s="131"/>
    </row>
    <row r="63" spans="1:19">
      <c r="A63" s="107" t="s">
        <v>11</v>
      </c>
      <c r="B63" s="107"/>
      <c r="C63" s="118"/>
      <c r="D63" s="118"/>
      <c r="E63" s="118"/>
      <c r="F63" s="118"/>
      <c r="G63" s="118"/>
      <c r="H63" s="118"/>
      <c r="J63" s="28"/>
      <c r="K63" s="28"/>
      <c r="L63" s="28"/>
      <c r="M63" s="28"/>
      <c r="N63" s="28"/>
      <c r="O63" s="28"/>
      <c r="P63" s="28"/>
      <c r="Q63" s="28"/>
      <c r="R63" s="28"/>
      <c r="S63" s="28"/>
    </row>
    <row r="64" spans="1:19">
      <c r="A64" s="107" t="s">
        <v>15</v>
      </c>
      <c r="B64" s="107"/>
      <c r="C64" s="118"/>
      <c r="D64" s="118"/>
      <c r="E64" s="118"/>
      <c r="F64" s="118"/>
      <c r="G64" s="118"/>
      <c r="H64" s="118"/>
      <c r="J64" s="27"/>
      <c r="K64" s="28"/>
      <c r="L64" s="28"/>
      <c r="M64" s="28"/>
      <c r="N64" s="28"/>
      <c r="O64" s="28"/>
      <c r="P64" s="28"/>
      <c r="Q64" s="28"/>
      <c r="R64" s="28"/>
      <c r="S64" s="28"/>
    </row>
    <row r="65" spans="1:19">
      <c r="A65" s="37"/>
      <c r="B65" s="37"/>
      <c r="C65" s="36"/>
      <c r="D65" s="36"/>
      <c r="E65" s="36"/>
      <c r="F65" s="36"/>
      <c r="G65" s="36"/>
      <c r="H65" s="36"/>
      <c r="J65" s="27"/>
      <c r="K65" s="28"/>
      <c r="L65" s="28"/>
      <c r="M65" s="28"/>
      <c r="N65" s="28"/>
      <c r="O65" s="28"/>
      <c r="P65" s="28"/>
      <c r="Q65" s="28"/>
      <c r="R65" s="28"/>
      <c r="S65" s="28"/>
    </row>
    <row r="66" spans="1:19">
      <c r="J66" s="28"/>
      <c r="K66" s="28"/>
      <c r="L66" s="28"/>
      <c r="M66" s="28"/>
      <c r="N66" s="28"/>
      <c r="O66" s="28"/>
      <c r="P66" s="28"/>
      <c r="Q66" s="28"/>
      <c r="R66" s="28"/>
      <c r="S66" s="28"/>
    </row>
    <row r="67" spans="1:19">
      <c r="A67" s="113" t="s">
        <v>93</v>
      </c>
      <c r="B67" s="114"/>
      <c r="C67" s="114"/>
      <c r="D67" s="114"/>
      <c r="E67" s="114"/>
      <c r="F67" s="114"/>
      <c r="G67" s="114"/>
      <c r="H67" s="115"/>
      <c r="J67" s="38" t="s">
        <v>93</v>
      </c>
      <c r="K67" s="28"/>
      <c r="L67" s="28"/>
      <c r="M67" s="28"/>
      <c r="N67" s="28"/>
      <c r="O67" s="28"/>
      <c r="P67" s="28"/>
      <c r="Q67" s="28"/>
      <c r="R67" s="28"/>
      <c r="S67" s="28"/>
    </row>
    <row r="68" spans="1:19">
      <c r="A68" s="13" t="s">
        <v>12</v>
      </c>
      <c r="B68" s="14"/>
      <c r="C68" s="13" t="s">
        <v>13</v>
      </c>
      <c r="D68" s="14"/>
      <c r="E68" s="13" t="s">
        <v>14</v>
      </c>
      <c r="F68" s="17"/>
      <c r="G68" s="17"/>
      <c r="H68" s="14"/>
      <c r="J68" s="28" t="s">
        <v>92</v>
      </c>
      <c r="K68" s="28"/>
      <c r="L68" s="28"/>
      <c r="M68" s="28"/>
      <c r="N68" s="28"/>
      <c r="O68" s="28"/>
      <c r="P68" s="28"/>
      <c r="Q68" s="28"/>
      <c r="R68" s="28"/>
      <c r="S68" s="28"/>
    </row>
    <row r="69" spans="1:19">
      <c r="A69" s="15"/>
      <c r="B69" s="16"/>
      <c r="C69" s="15"/>
      <c r="D69" s="16"/>
      <c r="E69" s="15"/>
      <c r="F69" s="18"/>
      <c r="G69" s="18"/>
      <c r="H69" s="16"/>
      <c r="J69" s="28"/>
      <c r="K69" s="28"/>
      <c r="L69" s="28"/>
      <c r="M69" s="28"/>
      <c r="N69" s="28"/>
      <c r="O69" s="28"/>
      <c r="P69" s="28"/>
      <c r="Q69" s="28"/>
      <c r="R69" s="28"/>
      <c r="S69" s="28"/>
    </row>
    <row r="70" spans="1:19">
      <c r="H70" s="43" t="s">
        <v>181</v>
      </c>
      <c r="J70" s="28"/>
      <c r="K70" s="28"/>
      <c r="L70" s="28"/>
      <c r="M70" s="28"/>
      <c r="N70" s="28"/>
      <c r="O70" s="28"/>
      <c r="P70" s="28"/>
      <c r="Q70" s="28"/>
      <c r="R70" s="28"/>
      <c r="S70" s="28"/>
    </row>
  </sheetData>
  <mergeCells count="23">
    <mergeCell ref="A6:H6"/>
    <mergeCell ref="J29:S33"/>
    <mergeCell ref="J35:S42"/>
    <mergeCell ref="J60:S62"/>
    <mergeCell ref="A64:B64"/>
    <mergeCell ref="C64:H64"/>
    <mergeCell ref="C58:H58"/>
    <mergeCell ref="C59:H59"/>
    <mergeCell ref="A59:B59"/>
    <mergeCell ref="A57:H57"/>
    <mergeCell ref="A8:H26"/>
    <mergeCell ref="A28:E28"/>
    <mergeCell ref="G28:H28"/>
    <mergeCell ref="A52:C52"/>
    <mergeCell ref="A55:C55"/>
    <mergeCell ref="A67:H67"/>
    <mergeCell ref="C61:H61"/>
    <mergeCell ref="A60:B60"/>
    <mergeCell ref="C62:H62"/>
    <mergeCell ref="A63:B63"/>
    <mergeCell ref="C63:H63"/>
    <mergeCell ref="A61:B61"/>
    <mergeCell ref="C60:H6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Skjema for refusjonskrav</vt:lpstr>
      <vt:lpstr>TAKSTER 2025</vt:lpstr>
      <vt:lpstr>Eksempel utfylling</vt:lpstr>
      <vt:lpstr>'Skjema for refusjonskrav'!Utskriftsområde</vt:lpstr>
    </vt:vector>
  </TitlesOfParts>
  <Company>More og Romsdal fylkeskommune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Larsen</dc:creator>
  <cp:lastModifiedBy>Pål Gunnar Johansen</cp:lastModifiedBy>
  <cp:lastPrinted>2025-01-13T07:53:57Z</cp:lastPrinted>
  <dcterms:created xsi:type="dcterms:W3CDTF">2023-08-28T06:32:38Z</dcterms:created>
  <dcterms:modified xsi:type="dcterms:W3CDTF">2025-01-17T10:29:01Z</dcterms:modified>
</cp:coreProperties>
</file>